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105" windowWidth="13470" windowHeight="10860" tabRatio="914"/>
  </bookViews>
  <sheets>
    <sheet name="S送水50～125" sheetId="33" r:id="rId1"/>
    <sheet name="S送水150" sheetId="68" r:id="rId2"/>
    <sheet name="S送水200" sheetId="69" r:id="rId3"/>
    <sheet name="S送水250" sheetId="70" r:id="rId4"/>
    <sheet name="横W　450幅" sheetId="71" r:id="rId5"/>
    <sheet name="横W　500幅 " sheetId="72" r:id="rId6"/>
    <sheet name="横W　550幅" sheetId="73" r:id="rId7"/>
    <sheet name="縦W65-125" sheetId="75" r:id="rId8"/>
    <sheet name="縦W65-150" sheetId="76" r:id="rId9"/>
    <sheet name="縦W65-200" sheetId="77" r:id="rId10"/>
    <sheet name="縦W65-250" sheetId="78" r:id="rId11"/>
    <sheet name="現場打ち" sheetId="59" r:id="rId12"/>
  </sheets>
  <externalReferences>
    <externalReference r:id="rId13"/>
    <externalReference r:id="rId14"/>
  </externalReference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1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11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MP1" localSheetId="1">#REF!</definedName>
    <definedName name="_MP1" localSheetId="2">#REF!</definedName>
    <definedName name="_MP1" localSheetId="3">#REF!</definedName>
    <definedName name="_MP1" localSheetId="4">#REF!</definedName>
    <definedName name="_MP1" localSheetId="5">#REF!</definedName>
    <definedName name="_MP1" localSheetId="6">#REF!</definedName>
    <definedName name="_MP1" localSheetId="11">#REF!</definedName>
    <definedName name="_MP1" localSheetId="7">#REF!</definedName>
    <definedName name="_MP1" localSheetId="8">#REF!</definedName>
    <definedName name="_MP1" localSheetId="9">#REF!</definedName>
    <definedName name="_MP1" localSheetId="10">#REF!</definedName>
    <definedName name="_MP1">#REF!</definedName>
    <definedName name="_Order1" hidden="1">0</definedName>
    <definedName name="_Order2" hidden="1">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1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\a" localSheetId="1">#REF!</definedName>
    <definedName name="\a" localSheetId="2">#REF!</definedName>
    <definedName name="\a" localSheetId="3">#REF!</definedName>
    <definedName name="\a" localSheetId="0">#REF!</definedName>
    <definedName name="\a" localSheetId="4">#REF!</definedName>
    <definedName name="\a" localSheetId="5">#REF!</definedName>
    <definedName name="\a" localSheetId="6">#REF!</definedName>
    <definedName name="\a" localSheetId="11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>#REF!</definedName>
    <definedName name="\P" localSheetId="1">#REF!</definedName>
    <definedName name="\P" localSheetId="2">#REF!</definedName>
    <definedName name="\P" localSheetId="3">#REF!</definedName>
    <definedName name="\P" localSheetId="0">#REF!</definedName>
    <definedName name="\P" localSheetId="4">#REF!</definedName>
    <definedName name="\P" localSheetId="5">#REF!</definedName>
    <definedName name="\P" localSheetId="6">#REF!</definedName>
    <definedName name="\P" localSheetId="11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>#REF!</definedName>
    <definedName name="P" localSheetId="1">#REF!</definedName>
    <definedName name="P" localSheetId="2">#REF!</definedName>
    <definedName name="P" localSheetId="3">#REF!</definedName>
    <definedName name="P" localSheetId="0">#REF!</definedName>
    <definedName name="P" localSheetId="4">#REF!</definedName>
    <definedName name="P" localSheetId="5">#REF!</definedName>
    <definedName name="P" localSheetId="6">#REF!</definedName>
    <definedName name="P" localSheetId="11">#REF!</definedName>
    <definedName name="P" localSheetId="7">#REF!</definedName>
    <definedName name="P" localSheetId="8">#REF!</definedName>
    <definedName name="P" localSheetId="9">#REF!</definedName>
    <definedName name="P" localSheetId="10">#REF!</definedName>
    <definedName name="P">#REF!</definedName>
    <definedName name="_xlnm.Print_Area" localSheetId="1">S送水150!$A$1:$P$40</definedName>
    <definedName name="_xlnm.Print_Area" localSheetId="2">S送水200!$A$1:$P$40</definedName>
    <definedName name="_xlnm.Print_Area" localSheetId="3">S送水250!$A$1:$P$40</definedName>
    <definedName name="_xlnm.Print_Area" localSheetId="0">'S送水50～125'!$A$1:$P$40</definedName>
    <definedName name="_xlnm.Print_Area" localSheetId="4">'横W　450幅'!$A$1:$P$40</definedName>
    <definedName name="_xlnm.Print_Area" localSheetId="5">'横W　500幅 '!$A$1:$P$40</definedName>
    <definedName name="_xlnm.Print_Area" localSheetId="6">'横W　550幅'!$A$1:$P$40</definedName>
    <definedName name="_xlnm.Print_Area" localSheetId="11">#REF!</definedName>
    <definedName name="_xlnm.Print_Area" localSheetId="7">'縦W65-125'!$A$1:$P$40</definedName>
    <definedName name="_xlnm.Print_Area" localSheetId="8">'縦W65-150'!$A$1:$P$40</definedName>
    <definedName name="_xlnm.Print_Area" localSheetId="9">'縦W65-200'!$A$1:$P$40</definedName>
    <definedName name="_xlnm.Print_Area" localSheetId="10">'縦W65-250'!$A$1:$P$40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1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to" localSheetId="1">[1]掘削印刷!#REF!</definedName>
    <definedName name="to" localSheetId="2">[1]掘削印刷!#REF!</definedName>
    <definedName name="to" localSheetId="3">[1]掘削印刷!#REF!</definedName>
    <definedName name="to" localSheetId="0">[1]掘削印刷!#REF!</definedName>
    <definedName name="to" localSheetId="4">[1]掘削印刷!#REF!</definedName>
    <definedName name="to" localSheetId="5">[1]掘削印刷!#REF!</definedName>
    <definedName name="to" localSheetId="6">[1]掘削印刷!#REF!</definedName>
    <definedName name="to" localSheetId="11">[1]掘削印刷!#REF!</definedName>
    <definedName name="to" localSheetId="7">[1]掘削印刷!#REF!</definedName>
    <definedName name="to" localSheetId="8">[1]掘削印刷!#REF!</definedName>
    <definedName name="to" localSheetId="9">[1]掘削印刷!#REF!</definedName>
    <definedName name="to" localSheetId="10">[1]掘削印刷!#REF!</definedName>
    <definedName name="to">[1]掘削印刷!#REF!</definedName>
    <definedName name="toda" localSheetId="1">[1]掘削印刷!#REF!</definedName>
    <definedName name="toda" localSheetId="2">[1]掘削印刷!#REF!</definedName>
    <definedName name="toda" localSheetId="3">[1]掘削印刷!#REF!</definedName>
    <definedName name="toda" localSheetId="0">[1]掘削印刷!#REF!</definedName>
    <definedName name="toda" localSheetId="4">[1]掘削印刷!#REF!</definedName>
    <definedName name="toda" localSheetId="5">[1]掘削印刷!#REF!</definedName>
    <definedName name="toda" localSheetId="6">[1]掘削印刷!#REF!</definedName>
    <definedName name="toda" localSheetId="11">[1]掘削印刷!#REF!</definedName>
    <definedName name="toda" localSheetId="7">[1]掘削印刷!#REF!</definedName>
    <definedName name="toda" localSheetId="8">[1]掘削印刷!#REF!</definedName>
    <definedName name="toda" localSheetId="9">[1]掘削印刷!#REF!</definedName>
    <definedName name="toda" localSheetId="10">[1]掘削印刷!#REF!</definedName>
    <definedName name="toda">[1]掘削印刷!#REF!</definedName>
    <definedName name="区画線" hidden="1">'[2]１号人孔工'!$AP$107:$AP$227</definedName>
    <definedName name="総括表1" localSheetId="1">#REF!</definedName>
    <definedName name="総括表1" localSheetId="2">#REF!</definedName>
    <definedName name="総括表1" localSheetId="3">#REF!</definedName>
    <definedName name="総括表1" localSheetId="4">#REF!</definedName>
    <definedName name="総括表1" localSheetId="5">#REF!</definedName>
    <definedName name="総括表1" localSheetId="6">#REF!</definedName>
    <definedName name="総括表1" localSheetId="11">#REF!</definedName>
    <definedName name="総括表1" localSheetId="7">#REF!</definedName>
    <definedName name="総括表1" localSheetId="8">#REF!</definedName>
    <definedName name="総括表1" localSheetId="9">#REF!</definedName>
    <definedName name="総括表1" localSheetId="10">#REF!</definedName>
    <definedName name="総括表1">#REF!</definedName>
    <definedName name="鉄筋ｸﾚｰﾝ有無" localSheetId="1">#REF!</definedName>
    <definedName name="鉄筋ｸﾚｰﾝ有無" localSheetId="2">#REF!</definedName>
    <definedName name="鉄筋ｸﾚｰﾝ有無" localSheetId="3">#REF!</definedName>
    <definedName name="鉄筋ｸﾚｰﾝ有無" localSheetId="4">#REF!</definedName>
    <definedName name="鉄筋ｸﾚｰﾝ有無" localSheetId="5">#REF!</definedName>
    <definedName name="鉄筋ｸﾚｰﾝ有無" localSheetId="6">#REF!</definedName>
    <definedName name="鉄筋ｸﾚｰﾝ有無" localSheetId="11">#REF!</definedName>
    <definedName name="鉄筋ｸﾚｰﾝ有無" localSheetId="7">#REF!</definedName>
    <definedName name="鉄筋ｸﾚｰﾝ有無" localSheetId="8">#REF!</definedName>
    <definedName name="鉄筋ｸﾚｰﾝ有無" localSheetId="9">#REF!</definedName>
    <definedName name="鉄筋ｸﾚｰﾝ有無" localSheetId="10">#REF!</definedName>
    <definedName name="鉄筋ｸﾚｰﾝ有無">#REF!</definedName>
    <definedName name="変MZK" localSheetId="1">#REF!</definedName>
    <definedName name="変MZK" localSheetId="2">#REF!</definedName>
    <definedName name="変MZK" localSheetId="3">#REF!</definedName>
    <definedName name="変MZK" localSheetId="4">#REF!</definedName>
    <definedName name="変MZK" localSheetId="5">#REF!</definedName>
    <definedName name="変MZK" localSheetId="6">#REF!</definedName>
    <definedName name="変MZK" localSheetId="11">#REF!</definedName>
    <definedName name="変MZK" localSheetId="7">#REF!</definedName>
    <definedName name="変MZK" localSheetId="8">#REF!</definedName>
    <definedName name="変MZK" localSheetId="9">#REF!</definedName>
    <definedName name="変MZK" localSheetId="10">#REF!</definedName>
    <definedName name="変MZK">#REF!</definedName>
    <definedName name="変MZS" localSheetId="1">#REF!</definedName>
    <definedName name="変MZS" localSheetId="2">#REF!</definedName>
    <definedName name="変MZS" localSheetId="3">#REF!</definedName>
    <definedName name="変MZS" localSheetId="4">#REF!</definedName>
    <definedName name="変MZS" localSheetId="5">#REF!</definedName>
    <definedName name="変MZS" localSheetId="6">#REF!</definedName>
    <definedName name="変MZS" localSheetId="11">#REF!</definedName>
    <definedName name="変MZS" localSheetId="7">#REF!</definedName>
    <definedName name="変MZS" localSheetId="8">#REF!</definedName>
    <definedName name="変MZS" localSheetId="9">#REF!</definedName>
    <definedName name="変MZS" localSheetId="10">#REF!</definedName>
    <definedName name="変MZS">#REF!</definedName>
    <definedName name="変SSK" localSheetId="1">#REF!</definedName>
    <definedName name="変SSK" localSheetId="2">#REF!</definedName>
    <definedName name="変SSK" localSheetId="3">#REF!</definedName>
    <definedName name="変SSK" localSheetId="4">#REF!</definedName>
    <definedName name="変SSK" localSheetId="5">#REF!</definedName>
    <definedName name="変SSK" localSheetId="6">#REF!</definedName>
    <definedName name="変SSK" localSheetId="11">#REF!</definedName>
    <definedName name="変SSK" localSheetId="7">#REF!</definedName>
    <definedName name="変SSK" localSheetId="8">#REF!</definedName>
    <definedName name="変SSK" localSheetId="9">#REF!</definedName>
    <definedName name="変SSK" localSheetId="10">#REF!</definedName>
    <definedName name="変SSK">#REF!</definedName>
    <definedName name="変SSS" localSheetId="1">#REF!</definedName>
    <definedName name="変SSS" localSheetId="2">#REF!</definedName>
    <definedName name="変SSS" localSheetId="3">#REF!</definedName>
    <definedName name="変SSS" localSheetId="4">#REF!</definedName>
    <definedName name="変SSS" localSheetId="5">#REF!</definedName>
    <definedName name="変SSS" localSheetId="6">#REF!</definedName>
    <definedName name="変SSS" localSheetId="11">#REF!</definedName>
    <definedName name="変SSS" localSheetId="7">#REF!</definedName>
    <definedName name="変SSS" localSheetId="8">#REF!</definedName>
    <definedName name="変SSS" localSheetId="9">#REF!</definedName>
    <definedName name="変SSS" localSheetId="10">#REF!</definedName>
    <definedName name="変SSS">#REF!</definedName>
    <definedName name="変T" localSheetId="1">#REF!</definedName>
    <definedName name="変T" localSheetId="2">#REF!</definedName>
    <definedName name="変T" localSheetId="3">#REF!</definedName>
    <definedName name="変T" localSheetId="4">#REF!</definedName>
    <definedName name="変T" localSheetId="5">#REF!</definedName>
    <definedName name="変T" localSheetId="6">#REF!</definedName>
    <definedName name="変T" localSheetId="11">#REF!</definedName>
    <definedName name="変T" localSheetId="7">#REF!</definedName>
    <definedName name="変T" localSheetId="8">#REF!</definedName>
    <definedName name="変T" localSheetId="9">#REF!</definedName>
    <definedName name="変T" localSheetId="10">#REF!</definedName>
    <definedName name="変T">#REF!</definedName>
    <definedName name="変管径" localSheetId="1">#REF!</definedName>
    <definedName name="変管径" localSheetId="2">#REF!</definedName>
    <definedName name="変管径" localSheetId="3">#REF!</definedName>
    <definedName name="変管径" localSheetId="4">#REF!</definedName>
    <definedName name="変管径" localSheetId="5">#REF!</definedName>
    <definedName name="変管径" localSheetId="6">#REF!</definedName>
    <definedName name="変管径" localSheetId="11">#REF!</definedName>
    <definedName name="変管径" localSheetId="7">#REF!</definedName>
    <definedName name="変管径" localSheetId="8">#REF!</definedName>
    <definedName name="変管径" localSheetId="9">#REF!</definedName>
    <definedName name="変管径" localSheetId="10">#REF!</definedName>
    <definedName name="変管径">#REF!</definedName>
  </definedNames>
  <calcPr calcId="145621"/>
</workbook>
</file>

<file path=xl/calcChain.xml><?xml version="1.0" encoding="utf-8"?>
<calcChain xmlns="http://schemas.openxmlformats.org/spreadsheetml/2006/main">
  <c r="P32" i="33"/>
  <c r="P30"/>
  <c r="P24"/>
  <c r="D26" s="1"/>
  <c r="P26" s="1"/>
  <c r="F22"/>
  <c r="P18"/>
  <c r="D20" s="1"/>
  <c r="P16"/>
  <c r="P32" i="68"/>
  <c r="P30"/>
  <c r="P18"/>
  <c r="P32" i="69"/>
  <c r="P30"/>
  <c r="P18"/>
  <c r="P32" i="70"/>
  <c r="P30"/>
  <c r="P18"/>
  <c r="P32" i="71"/>
  <c r="P30"/>
  <c r="P18"/>
  <c r="P32" i="72"/>
  <c r="P30"/>
  <c r="P18"/>
  <c r="P32" i="73"/>
  <c r="P30"/>
  <c r="P18"/>
  <c r="P32" i="75"/>
  <c r="P30"/>
  <c r="P18"/>
  <c r="P32" i="76"/>
  <c r="P30"/>
  <c r="P18"/>
  <c r="P32" i="77"/>
  <c r="P30"/>
  <c r="P18"/>
  <c r="P32" i="78"/>
  <c r="P30"/>
  <c r="P18"/>
  <c r="P16"/>
  <c r="P16" i="77"/>
  <c r="P16" i="76"/>
  <c r="P16" i="75"/>
  <c r="P16" i="73"/>
  <c r="P16" i="72"/>
  <c r="P16" i="71"/>
  <c r="P16" i="70"/>
  <c r="P16" i="69"/>
  <c r="P16" i="68"/>
  <c r="D22" i="33" l="1"/>
  <c r="P22" s="1"/>
  <c r="P20"/>
  <c r="D28"/>
  <c r="P28" s="1"/>
  <c r="P38" i="78"/>
  <c r="P37" i="77"/>
  <c r="P37" i="76"/>
  <c r="P37" i="75"/>
  <c r="P37" i="73" l="1"/>
  <c r="P37" i="72"/>
  <c r="P37" i="71"/>
  <c r="P37" i="70"/>
  <c r="P37" i="69"/>
  <c r="P37" i="68"/>
  <c r="P37" i="33"/>
  <c r="P36" i="78" l="1"/>
  <c r="D30"/>
  <c r="P24"/>
  <c r="D28" s="1"/>
  <c r="P28" s="1"/>
  <c r="F22"/>
  <c r="D20"/>
  <c r="P35" i="77"/>
  <c r="D30"/>
  <c r="P24"/>
  <c r="D28" s="1"/>
  <c r="P28" s="1"/>
  <c r="F22"/>
  <c r="D20"/>
  <c r="P35" i="76"/>
  <c r="D30"/>
  <c r="P24"/>
  <c r="D28" s="1"/>
  <c r="P28" s="1"/>
  <c r="F22"/>
  <c r="D20"/>
  <c r="P35" i="75"/>
  <c r="D30"/>
  <c r="P24"/>
  <c r="D28" s="1"/>
  <c r="P28" s="1"/>
  <c r="F22"/>
  <c r="D20"/>
  <c r="P35" i="73"/>
  <c r="D30"/>
  <c r="P24"/>
  <c r="D28" s="1"/>
  <c r="P28" s="1"/>
  <c r="F22"/>
  <c r="D20"/>
  <c r="P35" i="72"/>
  <c r="D30"/>
  <c r="P24"/>
  <c r="D28" s="1"/>
  <c r="P28" s="1"/>
  <c r="F22"/>
  <c r="D20"/>
  <c r="P35" i="71"/>
  <c r="D30"/>
  <c r="P24"/>
  <c r="D28" s="1"/>
  <c r="P28" s="1"/>
  <c r="F22"/>
  <c r="D20"/>
  <c r="P35" i="70"/>
  <c r="D30"/>
  <c r="P24"/>
  <c r="D28" s="1"/>
  <c r="P28" s="1"/>
  <c r="F22"/>
  <c r="D20"/>
  <c r="P35" i="69"/>
  <c r="D30"/>
  <c r="P24"/>
  <c r="D28" s="1"/>
  <c r="P28" s="1"/>
  <c r="F22"/>
  <c r="D20"/>
  <c r="P35" i="68"/>
  <c r="P24"/>
  <c r="D28" s="1"/>
  <c r="P28" s="1"/>
  <c r="F22"/>
  <c r="D20"/>
  <c r="P34" i="33"/>
  <c r="D26" i="78" l="1"/>
  <c r="P26" s="1"/>
  <c r="D22"/>
  <c r="P22" s="1"/>
  <c r="P20"/>
  <c r="P20" i="77"/>
  <c r="D22"/>
  <c r="P22" s="1"/>
  <c r="D26"/>
  <c r="P26" s="1"/>
  <c r="D26" i="76"/>
  <c r="P26" s="1"/>
  <c r="D22"/>
  <c r="P22" s="1"/>
  <c r="P20"/>
  <c r="P20" i="75"/>
  <c r="D22"/>
  <c r="P22" s="1"/>
  <c r="D26"/>
  <c r="P26" s="1"/>
  <c r="P20" i="73"/>
  <c r="D22"/>
  <c r="P22" s="1"/>
  <c r="D26"/>
  <c r="P26" s="1"/>
  <c r="P20" i="72"/>
  <c r="D22"/>
  <c r="P22" s="1"/>
  <c r="D26"/>
  <c r="P26" s="1"/>
  <c r="P20" i="71"/>
  <c r="D22"/>
  <c r="P22" s="1"/>
  <c r="D26"/>
  <c r="P26" s="1"/>
  <c r="P20" i="70"/>
  <c r="D22"/>
  <c r="P22" s="1"/>
  <c r="D26"/>
  <c r="P26" s="1"/>
  <c r="P20" i="69"/>
  <c r="D22"/>
  <c r="P22" s="1"/>
  <c r="D26"/>
  <c r="P26" s="1"/>
  <c r="P20" i="68"/>
  <c r="D22"/>
  <c r="P22" s="1"/>
  <c r="D26"/>
  <c r="P26" s="1"/>
  <c r="H22" i="59"/>
  <c r="F22"/>
  <c r="H20"/>
  <c r="P18"/>
  <c r="D20" s="1"/>
  <c r="F18"/>
  <c r="F16"/>
  <c r="P16" s="1"/>
  <c r="P20" l="1"/>
  <c r="D22"/>
  <c r="P22" l="1"/>
  <c r="D24"/>
  <c r="P24" s="1"/>
  <c r="D26" s="1"/>
  <c r="P26" s="1"/>
  <c r="D28" l="1"/>
  <c r="P28" s="1"/>
</calcChain>
</file>

<file path=xl/sharedStrings.xml><?xml version="1.0" encoding="utf-8"?>
<sst xmlns="http://schemas.openxmlformats.org/spreadsheetml/2006/main" count="793" uniqueCount="62">
  <si>
    <t>ｍ3</t>
  </si>
  <si>
    <t>A</t>
    <phoneticPr fontId="12"/>
  </si>
  <si>
    <t>項目</t>
    <rPh sb="0" eb="2">
      <t>コウモク</t>
    </rPh>
    <phoneticPr fontId="27"/>
  </si>
  <si>
    <t>算式</t>
    <rPh sb="0" eb="2">
      <t>サンシキ</t>
    </rPh>
    <phoneticPr fontId="26"/>
  </si>
  <si>
    <t>単位</t>
    <rPh sb="0" eb="1">
      <t>タン</t>
    </rPh>
    <rPh sb="1" eb="2">
      <t>イ</t>
    </rPh>
    <phoneticPr fontId="26"/>
  </si>
  <si>
    <t>数量</t>
    <rPh sb="0" eb="2">
      <t>スウリョウ</t>
    </rPh>
    <phoneticPr fontId="26"/>
  </si>
  <si>
    <t>V</t>
  </si>
  <si>
    <t>＝</t>
  </si>
  <si>
    <t>+</t>
  </si>
  <si>
    <t>×</t>
  </si>
  <si>
    <t>1/2</t>
  </si>
  <si>
    <t>土砂運搬</t>
    <rPh sb="0" eb="2">
      <t>ドシャ</t>
    </rPh>
    <rPh sb="2" eb="4">
      <t>ウンパン</t>
    </rPh>
    <phoneticPr fontId="11"/>
  </si>
  <si>
    <t>基礎砕石</t>
    <rPh sb="0" eb="2">
      <t>キソ</t>
    </rPh>
    <rPh sb="2" eb="4">
      <t>サイセキ</t>
    </rPh>
    <phoneticPr fontId="12"/>
  </si>
  <si>
    <t>基面整正</t>
    <rPh sb="0" eb="4">
      <t>キメンセイセイ</t>
    </rPh>
    <phoneticPr fontId="12"/>
  </si>
  <si>
    <t>間詰材</t>
    <rPh sb="0" eb="1">
      <t>マ</t>
    </rPh>
    <rPh sb="1" eb="2">
      <t>ヅメ</t>
    </rPh>
    <rPh sb="2" eb="3">
      <t>ザイ</t>
    </rPh>
    <phoneticPr fontId="11"/>
  </si>
  <si>
    <t>舗装切断</t>
    <rPh sb="0" eb="2">
      <t>ホソウ</t>
    </rPh>
    <rPh sb="2" eb="4">
      <t>セツダン</t>
    </rPh>
    <phoneticPr fontId="11"/>
  </si>
  <si>
    <t>L</t>
    <phoneticPr fontId="12"/>
  </si>
  <si>
    <t>＝</t>
    <phoneticPr fontId="12"/>
  </si>
  <si>
    <t>舗装版破砕</t>
    <rPh sb="0" eb="2">
      <t>ホソウ</t>
    </rPh>
    <rPh sb="2" eb="3">
      <t>バン</t>
    </rPh>
    <rPh sb="3" eb="5">
      <t>ハサイ</t>
    </rPh>
    <phoneticPr fontId="12"/>
  </si>
  <si>
    <t>t=5cm</t>
    <phoneticPr fontId="12"/>
  </si>
  <si>
    <t>m2</t>
    <phoneticPr fontId="12"/>
  </si>
  <si>
    <t>殻運搬</t>
    <rPh sb="0" eb="1">
      <t>ガラ</t>
    </rPh>
    <rPh sb="1" eb="3">
      <t>ウンパン</t>
    </rPh>
    <phoneticPr fontId="12"/>
  </si>
  <si>
    <t>V</t>
    <phoneticPr fontId="12"/>
  </si>
  <si>
    <t>廃材処分</t>
    <rPh sb="0" eb="2">
      <t>ハイザイ</t>
    </rPh>
    <rPh sb="2" eb="4">
      <t>ショブン</t>
    </rPh>
    <phoneticPr fontId="12"/>
  </si>
  <si>
    <t>床掘り</t>
    <rPh sb="0" eb="2">
      <t>トコボ</t>
    </rPh>
    <phoneticPr fontId="12"/>
  </si>
  <si>
    <t>×</t>
    <phoneticPr fontId="12"/>
  </si>
  <si>
    <t>残土処理</t>
    <rPh sb="0" eb="2">
      <t>ザンド</t>
    </rPh>
    <rPh sb="2" eb="4">
      <t>ショリ</t>
    </rPh>
    <phoneticPr fontId="11"/>
  </si>
  <si>
    <t>舗装復旧</t>
    <rPh sb="0" eb="2">
      <t>ホソウ</t>
    </rPh>
    <rPh sb="2" eb="4">
      <t>フッキュウ</t>
    </rPh>
    <phoneticPr fontId="12"/>
  </si>
  <si>
    <t>m当たり</t>
    <rPh sb="1" eb="2">
      <t>ア</t>
    </rPh>
    <phoneticPr fontId="12"/>
  </si>
  <si>
    <t>ｍ</t>
    <phoneticPr fontId="12"/>
  </si>
  <si>
    <t>+</t>
    <phoneticPr fontId="12"/>
  </si>
  <si>
    <t>現場打ち散水土工</t>
    <rPh sb="0" eb="2">
      <t>ゲンバ</t>
    </rPh>
    <rPh sb="2" eb="3">
      <t>ウ</t>
    </rPh>
    <rPh sb="4" eb="6">
      <t>サンスイ</t>
    </rPh>
    <rPh sb="6" eb="8">
      <t>ドコウ</t>
    </rPh>
    <phoneticPr fontId="27"/>
  </si>
  <si>
    <t>-</t>
    <phoneticPr fontId="12"/>
  </si>
  <si>
    <t>-</t>
    <phoneticPr fontId="12"/>
  </si>
  <si>
    <t>×</t>
    <phoneticPr fontId="12"/>
  </si>
  <si>
    <t>ｍ3</t>
    <phoneticPr fontId="12"/>
  </si>
  <si>
    <t>×2</t>
    <phoneticPr fontId="12"/>
  </si>
  <si>
    <t>0.5</t>
    <phoneticPr fontId="12"/>
  </si>
  <si>
    <t>0.45</t>
    <phoneticPr fontId="12"/>
  </si>
  <si>
    <t>1/2)</t>
    <phoneticPr fontId="12"/>
  </si>
  <si>
    <t>0.55</t>
    <phoneticPr fontId="12"/>
  </si>
  <si>
    <t>0.6</t>
    <phoneticPr fontId="12"/>
  </si>
  <si>
    <t>2</t>
    <phoneticPr fontId="12"/>
  </si>
  <si>
    <t>　　　　　　シングル送水φ65～125　土工数量</t>
    <rPh sb="10" eb="12">
      <t>ソウスイ</t>
    </rPh>
    <rPh sb="20" eb="22">
      <t>ドコウ</t>
    </rPh>
    <rPh sb="22" eb="24">
      <t>スウリョウ</t>
    </rPh>
    <phoneticPr fontId="27"/>
  </si>
  <si>
    <t>　　　　　　シングル送水φ150　土工数量</t>
    <rPh sb="10" eb="12">
      <t>ソウスイ</t>
    </rPh>
    <rPh sb="17" eb="19">
      <t>ドコウ</t>
    </rPh>
    <rPh sb="19" eb="21">
      <t>スウリョウ</t>
    </rPh>
    <phoneticPr fontId="27"/>
  </si>
  <si>
    <t>　　　　　　シングル送水φ200　土工数量</t>
    <rPh sb="10" eb="12">
      <t>ソウスイ</t>
    </rPh>
    <rPh sb="17" eb="19">
      <t>ドコウ</t>
    </rPh>
    <rPh sb="19" eb="21">
      <t>スウリョウ</t>
    </rPh>
    <phoneticPr fontId="27"/>
  </si>
  <si>
    <t>　　　　　　シングル送水φ250　土工数量</t>
    <rPh sb="10" eb="12">
      <t>ソウスイ</t>
    </rPh>
    <rPh sb="17" eb="19">
      <t>ドコウ</t>
    </rPh>
    <rPh sb="19" eb="21">
      <t>スウリョウ</t>
    </rPh>
    <phoneticPr fontId="27"/>
  </si>
  <si>
    <t>　　　　　　横W送水　φ65～100　土工数量</t>
    <rPh sb="6" eb="7">
      <t>ヨコ</t>
    </rPh>
    <rPh sb="8" eb="10">
      <t>ソウスイ</t>
    </rPh>
    <rPh sb="19" eb="21">
      <t>ドコウ</t>
    </rPh>
    <rPh sb="21" eb="23">
      <t>スウリョウ</t>
    </rPh>
    <phoneticPr fontId="27"/>
  </si>
  <si>
    <t>　　　　　　横W送水　φ125　土工数量</t>
    <rPh sb="6" eb="7">
      <t>ヨコ</t>
    </rPh>
    <rPh sb="8" eb="10">
      <t>ソウスイ</t>
    </rPh>
    <rPh sb="16" eb="18">
      <t>ドコウ</t>
    </rPh>
    <rPh sb="18" eb="20">
      <t>スウリョウ</t>
    </rPh>
    <phoneticPr fontId="27"/>
  </si>
  <si>
    <t>　　　　　　横W送水　φ150　土工数量</t>
    <rPh sb="6" eb="7">
      <t>ヨコ</t>
    </rPh>
    <rPh sb="8" eb="10">
      <t>ソウスイ</t>
    </rPh>
    <rPh sb="16" eb="18">
      <t>ドコウ</t>
    </rPh>
    <rPh sb="18" eb="20">
      <t>スウリョウ</t>
    </rPh>
    <phoneticPr fontId="27"/>
  </si>
  <si>
    <t>　　　　　　縦W　送水65～125　土工数量</t>
    <rPh sb="6" eb="7">
      <t>タテ</t>
    </rPh>
    <rPh sb="9" eb="11">
      <t>ソウスイ</t>
    </rPh>
    <rPh sb="18" eb="20">
      <t>ドコウ</t>
    </rPh>
    <rPh sb="20" eb="22">
      <t>スウリョウ</t>
    </rPh>
    <phoneticPr fontId="27"/>
  </si>
  <si>
    <t>　　　　　　縦W　送水150　土工数量</t>
    <rPh sb="6" eb="7">
      <t>タテ</t>
    </rPh>
    <rPh sb="9" eb="11">
      <t>ソウスイ</t>
    </rPh>
    <rPh sb="15" eb="17">
      <t>ドコウ</t>
    </rPh>
    <rPh sb="17" eb="19">
      <t>スウリョウ</t>
    </rPh>
    <phoneticPr fontId="27"/>
  </si>
  <si>
    <t>　　　　　　縦W　送水250　土工数量</t>
    <rPh sb="6" eb="7">
      <t>タテ</t>
    </rPh>
    <rPh sb="9" eb="11">
      <t>ソウスイ</t>
    </rPh>
    <rPh sb="15" eb="17">
      <t>ドコウ</t>
    </rPh>
    <rPh sb="17" eb="19">
      <t>スウリョウ</t>
    </rPh>
    <phoneticPr fontId="27"/>
  </si>
  <si>
    <t>　　　　　　縦W　送水200　土工数量</t>
    <rPh sb="6" eb="7">
      <t>タテ</t>
    </rPh>
    <rPh sb="9" eb="11">
      <t>ソウスイ</t>
    </rPh>
    <rPh sb="15" eb="17">
      <t>ドコウ</t>
    </rPh>
    <rPh sb="17" eb="19">
      <t>スウリョウ</t>
    </rPh>
    <phoneticPr fontId="27"/>
  </si>
  <si>
    <t>0.65</t>
    <phoneticPr fontId="12"/>
  </si>
  <si>
    <t>A</t>
    <phoneticPr fontId="12"/>
  </si>
  <si>
    <t>A</t>
    <phoneticPr fontId="12"/>
  </si>
  <si>
    <t>A</t>
    <phoneticPr fontId="12"/>
  </si>
  <si>
    <t>A</t>
    <phoneticPr fontId="12"/>
  </si>
  <si>
    <t>A</t>
    <phoneticPr fontId="12"/>
  </si>
  <si>
    <t>A</t>
    <phoneticPr fontId="12"/>
  </si>
  <si>
    <t>A</t>
    <phoneticPr fontId="12"/>
  </si>
</sst>
</file>

<file path=xl/styles.xml><?xml version="1.0" encoding="utf-8"?>
<styleSheet xmlns="http://schemas.openxmlformats.org/spreadsheetml/2006/main">
  <numFmts count="19">
    <numFmt numFmtId="176" formatCode="0.000"/>
    <numFmt numFmtId="177" formatCode="0.0"/>
    <numFmt numFmtId="178" formatCode="0.00_);[Red]\(0.00\)"/>
    <numFmt numFmtId="179" formatCode="0.0_);[Red]\(0.0\)"/>
    <numFmt numFmtId="180" formatCode="0.00_ "/>
    <numFmt numFmtId="181" formatCode="0.0_ "/>
    <numFmt numFmtId="182" formatCode="0.000_);[Red]\(0.000\)"/>
    <numFmt numFmtId="183" formatCode="0.000&quot; )&quot;"/>
    <numFmt numFmtId="184" formatCode="0_);[Red]\(0\)"/>
    <numFmt numFmtId="185" formatCode="&quot;（ &quot;0.000"/>
    <numFmt numFmtId="186" formatCode="0.00&quot; )&quot;"/>
    <numFmt numFmtId="187" formatCode="&quot;¥&quot;#,##0;[Red]\-&quot;¥&quot;#,##0"/>
    <numFmt numFmtId="188" formatCode="&quot;¥&quot;#,##0.00;[Red]\-&quot;¥&quot;#,##0.00"/>
    <numFmt numFmtId="189" formatCode="&quot;( &quot;0.00"/>
    <numFmt numFmtId="190" formatCode="&quot;( (&quot;0.00"/>
    <numFmt numFmtId="191" formatCode="0.00&quot;) )&quot;"/>
    <numFmt numFmtId="192" formatCode="&quot;(((&quot;0.00"/>
    <numFmt numFmtId="193" formatCode="&quot;((&quot;0.00"/>
    <numFmt numFmtId="194" formatCode="&quot;((((&quot;0.00"/>
  </numFmts>
  <fonts count="39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name val="・団"/>
      <family val="1"/>
      <charset val="128"/>
    </font>
    <font>
      <sz val="10.45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4" fontId="3" fillId="0" borderId="0">
      <alignment horizontal="right"/>
    </xf>
    <xf numFmtId="0" fontId="6" fillId="0" borderId="0" applyNumberFormat="0" applyFont="0" applyFill="0" applyBorder="0" applyAlignment="0" applyProtection="0">
      <alignment horizontal="left"/>
    </xf>
    <xf numFmtId="0" fontId="7" fillId="0" borderId="3">
      <alignment horizontal="center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1" fillId="0" borderId="0"/>
    <xf numFmtId="0" fontId="11" fillId="16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8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24" fillId="9" borderId="7" applyNumberFormat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11" fillId="0" borderId="0"/>
    <xf numFmtId="0" fontId="28" fillId="0" borderId="0"/>
    <xf numFmtId="0" fontId="28" fillId="0" borderId="0"/>
    <xf numFmtId="0" fontId="1" fillId="0" borderId="0"/>
    <xf numFmtId="0" fontId="25" fillId="5" borderId="0" applyNumberFormat="0" applyBorder="0" applyAlignment="0" applyProtection="0">
      <alignment vertical="center"/>
    </xf>
  </cellStyleXfs>
  <cellXfs count="105">
    <xf numFmtId="0" fontId="0" fillId="0" borderId="0" xfId="0"/>
    <xf numFmtId="0" fontId="30" fillId="0" borderId="13" xfId="72" applyFont="1" applyBorder="1" applyAlignment="1">
      <alignment horizontal="center" vertical="center"/>
    </xf>
    <xf numFmtId="0" fontId="30" fillId="0" borderId="14" xfId="71" applyFont="1" applyBorder="1" applyAlignment="1">
      <alignment horizontal="distributed" vertical="center" justifyLastLine="1"/>
    </xf>
    <xf numFmtId="0" fontId="30" fillId="0" borderId="15" xfId="71" applyFont="1" applyBorder="1" applyAlignment="1">
      <alignment horizontal="distributed" vertical="center" justifyLastLine="1"/>
    </xf>
    <xf numFmtId="0" fontId="30" fillId="0" borderId="16" xfId="71" applyFont="1" applyBorder="1" applyAlignment="1">
      <alignment horizontal="distributed" vertical="center" justifyLastLine="1"/>
    </xf>
    <xf numFmtId="0" fontId="28" fillId="0" borderId="0" xfId="71" applyAlignment="1">
      <alignment horizontal="center"/>
    </xf>
    <xf numFmtId="0" fontId="30" fillId="0" borderId="17" xfId="72" applyFont="1" applyBorder="1" applyAlignment="1">
      <alignment horizontal="center" vertical="center"/>
    </xf>
    <xf numFmtId="0" fontId="30" fillId="0" borderId="18" xfId="72" quotePrefix="1" applyFont="1" applyBorder="1" applyAlignment="1">
      <alignment horizontal="center" vertical="center"/>
    </xf>
    <xf numFmtId="0" fontId="30" fillId="0" borderId="18" xfId="72" applyFont="1" applyBorder="1" applyAlignment="1">
      <alignment horizontal="center" vertical="center"/>
    </xf>
    <xf numFmtId="183" fontId="30" fillId="0" borderId="18" xfId="71" applyNumberFormat="1" applyFont="1" applyBorder="1" applyAlignment="1">
      <alignment horizontal="center" vertical="center"/>
    </xf>
    <xf numFmtId="49" fontId="30" fillId="0" borderId="18" xfId="72" applyNumberFormat="1" applyFont="1" applyBorder="1" applyAlignment="1">
      <alignment horizontal="center" vertical="center"/>
    </xf>
    <xf numFmtId="0" fontId="30" fillId="0" borderId="18" xfId="71" applyFont="1" applyBorder="1" applyAlignment="1">
      <alignment horizontal="center" vertical="center"/>
    </xf>
    <xf numFmtId="179" fontId="30" fillId="0" borderId="18" xfId="72" applyNumberFormat="1" applyFont="1" applyBorder="1" applyAlignment="1">
      <alignment horizontal="center" vertical="center"/>
    </xf>
    <xf numFmtId="177" fontId="30" fillId="0" borderId="18" xfId="71" applyNumberFormat="1" applyFont="1" applyBorder="1" applyAlignment="1">
      <alignment horizontal="center" vertical="center"/>
    </xf>
    <xf numFmtId="182" fontId="30" fillId="0" borderId="18" xfId="71" applyNumberFormat="1" applyFont="1" applyBorder="1" applyAlignment="1">
      <alignment horizontal="center" vertical="center"/>
    </xf>
    <xf numFmtId="180" fontId="30" fillId="0" borderId="19" xfId="71" applyNumberFormat="1" applyFont="1" applyBorder="1" applyAlignment="1">
      <alignment horizontal="center" vertical="center"/>
    </xf>
    <xf numFmtId="179" fontId="30" fillId="0" borderId="20" xfId="71" applyNumberFormat="1" applyFont="1" applyBorder="1" applyAlignment="1">
      <alignment horizontal="right" vertical="center"/>
    </xf>
    <xf numFmtId="2" fontId="30" fillId="0" borderId="18" xfId="71" applyNumberFormat="1" applyFont="1" applyBorder="1" applyAlignment="1">
      <alignment horizontal="center" vertical="center"/>
    </xf>
    <xf numFmtId="178" fontId="30" fillId="0" borderId="18" xfId="71" applyNumberFormat="1" applyFont="1" applyBorder="1" applyAlignment="1">
      <alignment horizontal="center" vertical="center"/>
    </xf>
    <xf numFmtId="0" fontId="30" fillId="0" borderId="19" xfId="72" applyFont="1" applyBorder="1" applyAlignment="1">
      <alignment horizontal="center" vertical="center"/>
    </xf>
    <xf numFmtId="178" fontId="30" fillId="0" borderId="21" xfId="72" applyNumberFormat="1" applyFont="1" applyBorder="1" applyAlignment="1">
      <alignment vertical="center"/>
    </xf>
    <xf numFmtId="0" fontId="30" fillId="0" borderId="22" xfId="72" applyFont="1" applyBorder="1" applyAlignment="1">
      <alignment horizontal="center" vertical="center"/>
    </xf>
    <xf numFmtId="0" fontId="30" fillId="0" borderId="23" xfId="72" applyFont="1" applyBorder="1" applyAlignment="1">
      <alignment horizontal="center" vertical="center"/>
    </xf>
    <xf numFmtId="0" fontId="30" fillId="0" borderId="24" xfId="72" quotePrefix="1" applyFont="1" applyBorder="1" applyAlignment="1">
      <alignment horizontal="center" vertical="center"/>
    </xf>
    <xf numFmtId="180" fontId="30" fillId="0" borderId="24" xfId="72" applyNumberFormat="1" applyFont="1" applyBorder="1" applyAlignment="1">
      <alignment horizontal="center" vertical="center"/>
    </xf>
    <xf numFmtId="0" fontId="30" fillId="0" borderId="24" xfId="72" applyFont="1" applyBorder="1" applyAlignment="1">
      <alignment horizontal="center" vertical="center"/>
    </xf>
    <xf numFmtId="0" fontId="30" fillId="0" borderId="24" xfId="71" applyFont="1" applyBorder="1" applyAlignment="1">
      <alignment horizontal="center" vertical="center"/>
    </xf>
    <xf numFmtId="2" fontId="30" fillId="0" borderId="24" xfId="71" applyNumberFormat="1" applyFont="1" applyBorder="1" applyAlignment="1">
      <alignment horizontal="center" vertical="center"/>
    </xf>
    <xf numFmtId="178" fontId="30" fillId="0" borderId="24" xfId="71" applyNumberFormat="1" applyFont="1" applyBorder="1" applyAlignment="1">
      <alignment horizontal="center" vertical="center"/>
    </xf>
    <xf numFmtId="0" fontId="30" fillId="0" borderId="25" xfId="72" applyFont="1" applyBorder="1" applyAlignment="1">
      <alignment horizontal="center" vertical="center"/>
    </xf>
    <xf numFmtId="178" fontId="30" fillId="0" borderId="26" xfId="72" applyNumberFormat="1" applyFont="1" applyBorder="1" applyAlignment="1">
      <alignment vertical="center"/>
    </xf>
    <xf numFmtId="178" fontId="30" fillId="0" borderId="24" xfId="72" applyNumberFormat="1" applyFont="1" applyBorder="1" applyAlignment="1">
      <alignment horizontal="center" vertical="center"/>
    </xf>
    <xf numFmtId="2" fontId="30" fillId="0" borderId="24" xfId="72" applyNumberFormat="1" applyFont="1" applyBorder="1" applyAlignment="1">
      <alignment horizontal="center" vertical="center"/>
    </xf>
    <xf numFmtId="184" fontId="30" fillId="0" borderId="24" xfId="72" applyNumberFormat="1" applyFont="1" applyBorder="1" applyAlignment="1">
      <alignment horizontal="center" vertical="center"/>
    </xf>
    <xf numFmtId="176" fontId="30" fillId="0" borderId="24" xfId="72" applyNumberFormat="1" applyFont="1" applyBorder="1" applyAlignment="1">
      <alignment horizontal="center" vertical="center"/>
    </xf>
    <xf numFmtId="0" fontId="30" fillId="0" borderId="13" xfId="72" applyFont="1" applyBorder="1" applyAlignment="1">
      <alignment horizontal="center" vertical="top"/>
    </xf>
    <xf numFmtId="2" fontId="30" fillId="0" borderId="18" xfId="72" applyNumberFormat="1" applyFont="1" applyBorder="1" applyAlignment="1">
      <alignment horizontal="center" vertical="center"/>
    </xf>
    <xf numFmtId="185" fontId="30" fillId="0" borderId="18" xfId="72" applyNumberFormat="1" applyFont="1" applyBorder="1" applyAlignment="1">
      <alignment horizontal="center" vertical="center"/>
    </xf>
    <xf numFmtId="177" fontId="30" fillId="0" borderId="18" xfId="72" applyNumberFormat="1" applyFont="1" applyBorder="1" applyAlignment="1">
      <alignment horizontal="center" vertical="center"/>
    </xf>
    <xf numFmtId="178" fontId="30" fillId="0" borderId="18" xfId="72" applyNumberFormat="1" applyFont="1" applyBorder="1" applyAlignment="1">
      <alignment horizontal="center" vertical="center"/>
    </xf>
    <xf numFmtId="178" fontId="30" fillId="0" borderId="20" xfId="71" applyNumberFormat="1" applyFont="1" applyBorder="1" applyAlignment="1">
      <alignment horizontal="right" vertical="center"/>
    </xf>
    <xf numFmtId="189" fontId="30" fillId="0" borderId="18" xfId="72" applyNumberFormat="1" applyFont="1" applyBorder="1" applyAlignment="1">
      <alignment horizontal="center" vertical="center"/>
    </xf>
    <xf numFmtId="186" fontId="30" fillId="0" borderId="18" xfId="71" applyNumberFormat="1" applyFont="1" applyBorder="1" applyAlignment="1">
      <alignment horizontal="center" vertical="center"/>
    </xf>
    <xf numFmtId="186" fontId="30" fillId="0" borderId="18" xfId="72" applyNumberFormat="1" applyFont="1" applyBorder="1" applyAlignment="1">
      <alignment horizontal="center" vertical="center"/>
    </xf>
    <xf numFmtId="181" fontId="30" fillId="0" borderId="18" xfId="72" applyNumberFormat="1" applyFont="1" applyBorder="1" applyAlignment="1">
      <alignment horizontal="center" vertical="center"/>
    </xf>
    <xf numFmtId="1" fontId="30" fillId="0" borderId="18" xfId="71" applyNumberFormat="1" applyFont="1" applyBorder="1" applyAlignment="1">
      <alignment horizontal="center" vertical="center"/>
    </xf>
    <xf numFmtId="180" fontId="29" fillId="0" borderId="1" xfId="71" applyNumberFormat="1" applyFont="1" applyBorder="1" applyAlignment="1">
      <alignment vertical="center" shrinkToFit="1"/>
    </xf>
    <xf numFmtId="179" fontId="30" fillId="0" borderId="24" xfId="72" applyNumberFormat="1" applyFont="1" applyBorder="1" applyAlignment="1">
      <alignment horizontal="center" vertical="center"/>
    </xf>
    <xf numFmtId="180" fontId="30" fillId="0" borderId="18" xfId="72" applyNumberFormat="1" applyFont="1" applyBorder="1" applyAlignment="1">
      <alignment horizontal="center" vertical="center"/>
    </xf>
    <xf numFmtId="178" fontId="30" fillId="0" borderId="20" xfId="72" applyNumberFormat="1" applyFont="1" applyBorder="1" applyAlignment="1">
      <alignment vertical="center"/>
    </xf>
    <xf numFmtId="180" fontId="30" fillId="0" borderId="18" xfId="71" applyNumberFormat="1" applyFont="1" applyBorder="1" applyAlignment="1">
      <alignment horizontal="center" vertical="center"/>
    </xf>
    <xf numFmtId="0" fontId="0" fillId="0" borderId="0" xfId="0" applyBorder="1"/>
    <xf numFmtId="190" fontId="30" fillId="0" borderId="18" xfId="72" applyNumberFormat="1" applyFont="1" applyBorder="1" applyAlignment="1">
      <alignment horizontal="center" vertical="center"/>
    </xf>
    <xf numFmtId="191" fontId="30" fillId="0" borderId="18" xfId="71" applyNumberFormat="1" applyFont="1" applyBorder="1" applyAlignment="1">
      <alignment horizontal="center" vertical="center"/>
    </xf>
    <xf numFmtId="182" fontId="30" fillId="0" borderId="20" xfId="71" applyNumberFormat="1" applyFont="1" applyBorder="1" applyAlignment="1">
      <alignment horizontal="right" vertical="center"/>
    </xf>
    <xf numFmtId="0" fontId="30" fillId="0" borderId="42" xfId="71" applyFont="1" applyBorder="1" applyAlignment="1">
      <alignment horizontal="distributed" vertical="center" justifyLastLine="1"/>
    </xf>
    <xf numFmtId="0" fontId="30" fillId="0" borderId="43" xfId="71" applyFont="1" applyBorder="1" applyAlignment="1">
      <alignment horizontal="distributed" vertical="center" justifyLastLine="1"/>
    </xf>
    <xf numFmtId="0" fontId="30" fillId="0" borderId="44" xfId="72" applyFont="1" applyBorder="1" applyAlignment="1">
      <alignment horizontal="center" vertical="center"/>
    </xf>
    <xf numFmtId="178" fontId="30" fillId="0" borderId="45" xfId="71" applyNumberFormat="1" applyFont="1" applyBorder="1" applyAlignment="1">
      <alignment horizontal="right" vertical="center"/>
    </xf>
    <xf numFmtId="179" fontId="30" fillId="0" borderId="45" xfId="71" applyNumberFormat="1" applyFont="1" applyBorder="1" applyAlignment="1">
      <alignment horizontal="right" vertical="center"/>
    </xf>
    <xf numFmtId="0" fontId="30" fillId="0" borderId="44" xfId="72" applyFont="1" applyBorder="1" applyAlignment="1">
      <alignment horizontal="center" vertical="top"/>
    </xf>
    <xf numFmtId="178" fontId="30" fillId="0" borderId="46" xfId="72" applyNumberFormat="1" applyFont="1" applyBorder="1" applyAlignment="1">
      <alignment vertical="center"/>
    </xf>
    <xf numFmtId="178" fontId="30" fillId="0" borderId="45" xfId="72" applyNumberFormat="1" applyFont="1" applyBorder="1" applyAlignment="1">
      <alignment vertical="center"/>
    </xf>
    <xf numFmtId="182" fontId="30" fillId="0" borderId="45" xfId="71" applyNumberFormat="1" applyFont="1" applyBorder="1" applyAlignment="1">
      <alignment horizontal="right" vertical="center"/>
    </xf>
    <xf numFmtId="0" fontId="30" fillId="0" borderId="47" xfId="72" applyFont="1" applyBorder="1" applyAlignment="1">
      <alignment horizontal="center" vertical="center"/>
    </xf>
    <xf numFmtId="0" fontId="30" fillId="0" borderId="48" xfId="72" applyFont="1" applyBorder="1" applyAlignment="1">
      <alignment horizontal="center" vertical="center"/>
    </xf>
    <xf numFmtId="0" fontId="30" fillId="0" borderId="49" xfId="72" applyFont="1" applyBorder="1" applyAlignment="1">
      <alignment horizontal="center" vertical="center"/>
    </xf>
    <xf numFmtId="0" fontId="30" fillId="0" borderId="33" xfId="72" quotePrefix="1" applyFont="1" applyBorder="1" applyAlignment="1">
      <alignment horizontal="center" vertical="center"/>
    </xf>
    <xf numFmtId="178" fontId="30" fillId="0" borderId="33" xfId="72" applyNumberFormat="1" applyFont="1" applyBorder="1" applyAlignment="1">
      <alignment horizontal="center" vertical="center"/>
    </xf>
    <xf numFmtId="2" fontId="30" fillId="0" borderId="50" xfId="72" applyNumberFormat="1" applyFont="1" applyBorder="1" applyAlignment="1">
      <alignment horizontal="center" vertical="center"/>
    </xf>
    <xf numFmtId="183" fontId="30" fillId="0" borderId="50" xfId="71" applyNumberFormat="1" applyFont="1" applyBorder="1" applyAlignment="1">
      <alignment horizontal="center" vertical="center"/>
    </xf>
    <xf numFmtId="0" fontId="30" fillId="0" borderId="50" xfId="72" applyFont="1" applyBorder="1" applyAlignment="1">
      <alignment horizontal="center" vertical="center"/>
    </xf>
    <xf numFmtId="49" fontId="30" fillId="0" borderId="50" xfId="72" applyNumberFormat="1" applyFont="1" applyBorder="1" applyAlignment="1">
      <alignment horizontal="center" vertical="center"/>
    </xf>
    <xf numFmtId="0" fontId="30" fillId="0" borderId="50" xfId="71" applyFont="1" applyBorder="1" applyAlignment="1">
      <alignment horizontal="center" vertical="center"/>
    </xf>
    <xf numFmtId="2" fontId="30" fillId="0" borderId="50" xfId="71" applyNumberFormat="1" applyFont="1" applyBorder="1" applyAlignment="1">
      <alignment horizontal="center" vertical="center"/>
    </xf>
    <xf numFmtId="185" fontId="30" fillId="0" borderId="50" xfId="72" applyNumberFormat="1" applyFont="1" applyBorder="1" applyAlignment="1">
      <alignment horizontal="center" vertical="center"/>
    </xf>
    <xf numFmtId="180" fontId="30" fillId="0" borderId="51" xfId="71" applyNumberFormat="1" applyFont="1" applyBorder="1" applyAlignment="1">
      <alignment horizontal="center" vertical="center"/>
    </xf>
    <xf numFmtId="178" fontId="30" fillId="0" borderId="52" xfId="71" applyNumberFormat="1" applyFont="1" applyBorder="1" applyAlignment="1">
      <alignment horizontal="right" vertical="center"/>
    </xf>
    <xf numFmtId="180" fontId="29" fillId="0" borderId="42" xfId="71" applyNumberFormat="1" applyFont="1" applyBorder="1" applyAlignment="1">
      <alignment vertical="center" shrinkToFit="1"/>
    </xf>
    <xf numFmtId="191" fontId="30" fillId="0" borderId="18" xfId="72" applyNumberFormat="1" applyFont="1" applyBorder="1" applyAlignment="1">
      <alignment horizontal="center" vertical="center"/>
    </xf>
    <xf numFmtId="192" fontId="30" fillId="0" borderId="18" xfId="72" applyNumberFormat="1" applyFont="1" applyBorder="1" applyAlignment="1">
      <alignment horizontal="center" vertical="center"/>
    </xf>
    <xf numFmtId="193" fontId="30" fillId="0" borderId="18" xfId="72" applyNumberFormat="1" applyFont="1" applyBorder="1" applyAlignment="1">
      <alignment horizontal="center" vertical="center"/>
    </xf>
    <xf numFmtId="49" fontId="30" fillId="0" borderId="18" xfId="71" applyNumberFormat="1" applyFont="1" applyBorder="1" applyAlignment="1">
      <alignment horizontal="center" vertical="center"/>
    </xf>
    <xf numFmtId="194" fontId="30" fillId="0" borderId="18" xfId="72" applyNumberFormat="1" applyFont="1" applyBorder="1" applyAlignment="1">
      <alignment horizontal="center" vertical="center"/>
    </xf>
    <xf numFmtId="0" fontId="29" fillId="0" borderId="38" xfId="71" applyFont="1" applyBorder="1" applyAlignment="1">
      <alignment horizontal="left" vertical="center"/>
    </xf>
    <xf numFmtId="0" fontId="29" fillId="0" borderId="0" xfId="71" applyFont="1" applyBorder="1" applyAlignment="1">
      <alignment horizontal="left" vertical="center"/>
    </xf>
    <xf numFmtId="0" fontId="29" fillId="0" borderId="39" xfId="71" applyFont="1" applyBorder="1" applyAlignment="1">
      <alignment horizontal="left" vertical="center"/>
    </xf>
    <xf numFmtId="0" fontId="29" fillId="0" borderId="40" xfId="71" applyFont="1" applyBorder="1" applyAlignment="1">
      <alignment horizontal="left" vertical="center"/>
    </xf>
    <xf numFmtId="0" fontId="29" fillId="0" borderId="33" xfId="71" applyFont="1" applyBorder="1" applyAlignment="1">
      <alignment horizontal="left" vertical="center"/>
    </xf>
    <xf numFmtId="0" fontId="29" fillId="0" borderId="41" xfId="71" applyFont="1" applyBorder="1" applyAlignment="1">
      <alignment horizontal="left" vertical="center"/>
    </xf>
    <xf numFmtId="0" fontId="30" fillId="0" borderId="35" xfId="71" applyFont="1" applyBorder="1" applyAlignment="1">
      <alignment horizontal="distributed" vertical="center" justifyLastLine="1"/>
    </xf>
    <xf numFmtId="0" fontId="30" fillId="0" borderId="2" xfId="71" applyFont="1" applyBorder="1" applyAlignment="1">
      <alignment horizontal="distributed" vertical="center" justifyLastLine="1"/>
    </xf>
    <xf numFmtId="0" fontId="29" fillId="0" borderId="2" xfId="71" applyFont="1" applyBorder="1" applyAlignment="1">
      <alignment horizontal="center" vertical="center"/>
    </xf>
    <xf numFmtId="0" fontId="29" fillId="0" borderId="43" xfId="71" applyFont="1" applyBorder="1" applyAlignment="1">
      <alignment horizontal="center" vertical="center"/>
    </xf>
    <xf numFmtId="0" fontId="29" fillId="0" borderId="42" xfId="71" applyFont="1" applyBorder="1" applyAlignment="1">
      <alignment horizontal="center" vertical="center"/>
    </xf>
    <xf numFmtId="0" fontId="29" fillId="0" borderId="37" xfId="71" applyFont="1" applyBorder="1" applyAlignment="1">
      <alignment horizontal="center" vertical="center"/>
    </xf>
    <xf numFmtId="0" fontId="29" fillId="0" borderId="1" xfId="71" applyFont="1" applyBorder="1" applyAlignment="1">
      <alignment horizontal="center" vertical="center"/>
    </xf>
    <xf numFmtId="0" fontId="29" fillId="0" borderId="36" xfId="71" applyFont="1" applyBorder="1" applyAlignment="1">
      <alignment horizontal="center" vertical="center"/>
    </xf>
    <xf numFmtId="0" fontId="29" fillId="0" borderId="27" xfId="71" applyFont="1" applyBorder="1" applyAlignment="1">
      <alignment horizontal="left" vertical="center"/>
    </xf>
    <xf numFmtId="0" fontId="29" fillId="0" borderId="28" xfId="71" applyFont="1" applyBorder="1" applyAlignment="1">
      <alignment horizontal="left" vertical="center"/>
    </xf>
    <xf numFmtId="0" fontId="29" fillId="0" borderId="29" xfId="71" applyFont="1" applyBorder="1" applyAlignment="1">
      <alignment horizontal="left" vertical="center"/>
    </xf>
    <xf numFmtId="0" fontId="29" fillId="0" borderId="30" xfId="71" applyFont="1" applyBorder="1" applyAlignment="1">
      <alignment horizontal="left" vertical="center"/>
    </xf>
    <xf numFmtId="0" fontId="29" fillId="0" borderId="31" xfId="71" applyFont="1" applyBorder="1" applyAlignment="1">
      <alignment horizontal="left" vertical="center"/>
    </xf>
    <xf numFmtId="0" fontId="29" fillId="0" borderId="32" xfId="71" applyFont="1" applyBorder="1" applyAlignment="1">
      <alignment horizontal="left" vertical="center"/>
    </xf>
    <xf numFmtId="0" fontId="29" fillId="0" borderId="34" xfId="71" applyFont="1" applyBorder="1" applyAlignment="1">
      <alignment horizontal="left" vertical="center"/>
    </xf>
  </cellXfs>
  <cellStyles count="7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 - スタイル1" xfId="23"/>
    <cellStyle name="Normal - スタイル2" xfId="24"/>
    <cellStyle name="Normal - スタイル3" xfId="25"/>
    <cellStyle name="Normal - スタイル4" xfId="26"/>
    <cellStyle name="Normal - スタイル5" xfId="27"/>
    <cellStyle name="Normal - スタイル6" xfId="28"/>
    <cellStyle name="Normal - スタイル7" xfId="29"/>
    <cellStyle name="Normal - スタイル8" xfId="30"/>
    <cellStyle name="Normal_#18-Internet" xfId="31"/>
    <cellStyle name="price" xfId="32"/>
    <cellStyle name="PSChar" xfId="33"/>
    <cellStyle name="PSHeading" xfId="34"/>
    <cellStyle name="revised" xfId="35"/>
    <cellStyle name="section" xfId="36"/>
    <cellStyle name="title" xfId="37"/>
    <cellStyle name="アクセント 1 2" xfId="38"/>
    <cellStyle name="アクセント 2 2" xfId="39"/>
    <cellStyle name="アクセント 3 2" xfId="40"/>
    <cellStyle name="アクセント 4 2" xfId="41"/>
    <cellStyle name="アクセント 5 2" xfId="42"/>
    <cellStyle name="アクセント 6 2" xfId="43"/>
    <cellStyle name="タイトル 2" xfId="44"/>
    <cellStyle name="チェック セル 2" xfId="45"/>
    <cellStyle name="どちらでもない 2" xfId="46"/>
    <cellStyle name="ﾊﾟ-ｾﾝﾄ" xfId="47"/>
    <cellStyle name="メモ 2" xfId="48"/>
    <cellStyle name="リンク セル 2" xfId="49"/>
    <cellStyle name="悪い 2" xfId="50"/>
    <cellStyle name="計算 2" xfId="51"/>
    <cellStyle name="警告文 2" xfId="52"/>
    <cellStyle name="桁蟻唇Ｆ [0.00]_laroux" xfId="53"/>
    <cellStyle name="桁蟻唇Ｆ_laroux" xfId="54"/>
    <cellStyle name="桁区切り 2" xfId="55"/>
    <cellStyle name="桁区切り 3" xfId="56"/>
    <cellStyle name="桁区切り 4" xfId="57"/>
    <cellStyle name="見出し 1 2" xfId="58"/>
    <cellStyle name="見出し 2 2" xfId="59"/>
    <cellStyle name="見出し 3 2" xfId="60"/>
    <cellStyle name="見出し 4 2" xfId="61"/>
    <cellStyle name="集計 2" xfId="62"/>
    <cellStyle name="出力 2" xfId="63"/>
    <cellStyle name="説明文 2" xfId="64"/>
    <cellStyle name="脱浦 [0.00]_・胞図(2)" xfId="65"/>
    <cellStyle name="脱浦_・胞図(2)" xfId="66"/>
    <cellStyle name="入力 2" xfId="67"/>
    <cellStyle name="標準" xfId="0" builtinId="0"/>
    <cellStyle name="標準 2" xfId="68"/>
    <cellStyle name="標準 3" xfId="69"/>
    <cellStyle name="標準 4" xfId="70"/>
    <cellStyle name="標準_散水ピット数量" xfId="71"/>
    <cellStyle name="標準_土木数量" xfId="72"/>
    <cellStyle name="未定義" xfId="73"/>
    <cellStyle name="良い 2" xfId="7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8" name="正方形/長方形 7"/>
        <xdr:cNvSpPr/>
      </xdr:nvSpPr>
      <xdr:spPr>
        <a:xfrm>
          <a:off x="56292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9525</xdr:colOff>
      <xdr:row>34</xdr:row>
      <xdr:rowOff>0</xdr:rowOff>
    </xdr:from>
    <xdr:to>
      <xdr:col>3</xdr:col>
      <xdr:colOff>0</xdr:colOff>
      <xdr:row>35</xdr:row>
      <xdr:rowOff>95250</xdr:rowOff>
    </xdr:to>
    <xdr:sp macro="" textlink="">
      <xdr:nvSpPr>
        <xdr:cNvPr id="9" name="正方形/長方形 8"/>
        <xdr:cNvSpPr/>
      </xdr:nvSpPr>
      <xdr:spPr>
        <a:xfrm>
          <a:off x="9525" y="853440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0</xdr:colOff>
      <xdr:row>1</xdr:row>
      <xdr:rowOff>152400</xdr:rowOff>
    </xdr:from>
    <xdr:to>
      <xdr:col>12</xdr:col>
      <xdr:colOff>249021</xdr:colOff>
      <xdr:row>13</xdr:row>
      <xdr:rowOff>201552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0" y="457200"/>
          <a:ext cx="4278096" cy="30209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1200150</xdr:colOff>
      <xdr:row>1</xdr:row>
      <xdr:rowOff>95250</xdr:rowOff>
    </xdr:from>
    <xdr:to>
      <xdr:col>12</xdr:col>
      <xdr:colOff>191871</xdr:colOff>
      <xdr:row>13</xdr:row>
      <xdr:rowOff>144402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0150" y="400050"/>
          <a:ext cx="4278096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5" name="正方形/長方形 4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342900</xdr:colOff>
      <xdr:row>37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1114425</xdr:colOff>
      <xdr:row>1</xdr:row>
      <xdr:rowOff>47625</xdr:rowOff>
    </xdr:from>
    <xdr:to>
      <xdr:col>12</xdr:col>
      <xdr:colOff>106146</xdr:colOff>
      <xdr:row>13</xdr:row>
      <xdr:rowOff>96777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4425" y="352425"/>
          <a:ext cx="4278096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2</xdr:col>
      <xdr:colOff>342900</xdr:colOff>
      <xdr:row>37</xdr:row>
      <xdr:rowOff>95250</xdr:rowOff>
    </xdr:to>
    <xdr:sp macro="" textlink="">
      <xdr:nvSpPr>
        <xdr:cNvPr id="5" name="正方形/長方形 4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2</xdr:row>
      <xdr:rowOff>9525</xdr:rowOff>
    </xdr:from>
    <xdr:to>
      <xdr:col>10</xdr:col>
      <xdr:colOff>285750</xdr:colOff>
      <xdr:row>13</xdr:row>
      <xdr:rowOff>95806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0" y="561975"/>
          <a:ext cx="2924175" cy="2810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3" name="正方形/長方形 2"/>
        <xdr:cNvSpPr/>
      </xdr:nvSpPr>
      <xdr:spPr>
        <a:xfrm>
          <a:off x="56292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4" name="正方形/長方形 3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1181100</xdr:colOff>
      <xdr:row>1</xdr:row>
      <xdr:rowOff>76200</xdr:rowOff>
    </xdr:from>
    <xdr:to>
      <xdr:col>12</xdr:col>
      <xdr:colOff>172821</xdr:colOff>
      <xdr:row>13</xdr:row>
      <xdr:rowOff>125352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381000"/>
          <a:ext cx="4278096" cy="302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1085850</xdr:colOff>
      <xdr:row>1</xdr:row>
      <xdr:rowOff>133350</xdr:rowOff>
    </xdr:from>
    <xdr:to>
      <xdr:col>12</xdr:col>
      <xdr:colOff>77571</xdr:colOff>
      <xdr:row>13</xdr:row>
      <xdr:rowOff>182502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5850" y="438150"/>
          <a:ext cx="4278096" cy="3020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114300</xdr:rowOff>
    </xdr:from>
    <xdr:to>
      <xdr:col>12</xdr:col>
      <xdr:colOff>258546</xdr:colOff>
      <xdr:row>13</xdr:row>
      <xdr:rowOff>163452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419100"/>
          <a:ext cx="4278096" cy="302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66675</xdr:colOff>
      <xdr:row>1</xdr:row>
      <xdr:rowOff>95250</xdr:rowOff>
    </xdr:from>
    <xdr:to>
      <xdr:col>12</xdr:col>
      <xdr:colOff>315696</xdr:colOff>
      <xdr:row>13</xdr:row>
      <xdr:rowOff>144402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400050"/>
          <a:ext cx="4278096" cy="30209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1219200</xdr:colOff>
      <xdr:row>1</xdr:row>
      <xdr:rowOff>142875</xdr:rowOff>
    </xdr:from>
    <xdr:to>
      <xdr:col>12</xdr:col>
      <xdr:colOff>210921</xdr:colOff>
      <xdr:row>13</xdr:row>
      <xdr:rowOff>192027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447675"/>
          <a:ext cx="4278096" cy="3020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0</xdr:col>
      <xdr:colOff>1238250</xdr:colOff>
      <xdr:row>1</xdr:row>
      <xdr:rowOff>114300</xdr:rowOff>
    </xdr:from>
    <xdr:to>
      <xdr:col>12</xdr:col>
      <xdr:colOff>229971</xdr:colOff>
      <xdr:row>13</xdr:row>
      <xdr:rowOff>163452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0" y="419100"/>
          <a:ext cx="4278096" cy="30209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142875</xdr:rowOff>
    </xdr:from>
    <xdr:to>
      <xdr:col>12</xdr:col>
      <xdr:colOff>258546</xdr:colOff>
      <xdr:row>13</xdr:row>
      <xdr:rowOff>192027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447675"/>
          <a:ext cx="4278096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7" name="正方形/長方形 6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8" name="正方形/長方形 7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13</xdr:row>
      <xdr:rowOff>0</xdr:rowOff>
    </xdr:from>
    <xdr:to>
      <xdr:col>16</xdr:col>
      <xdr:colOff>200025</xdr:colOff>
      <xdr:row>14</xdr:row>
      <xdr:rowOff>28575</xdr:rowOff>
    </xdr:to>
    <xdr:sp macro="" textlink="">
      <xdr:nvSpPr>
        <xdr:cNvPr id="2" name="正方形/長方形 1"/>
        <xdr:cNvSpPr/>
      </xdr:nvSpPr>
      <xdr:spPr>
        <a:xfrm>
          <a:off x="5705475" y="3276600"/>
          <a:ext cx="1400175" cy="2762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舗装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5cm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の場合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3" name="正方形/長方形 2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  <xdr:twoCellAnchor editAs="oneCell">
    <xdr:from>
      <xdr:col>1</xdr:col>
      <xdr:colOff>47625</xdr:colOff>
      <xdr:row>1</xdr:row>
      <xdr:rowOff>66675</xdr:rowOff>
    </xdr:from>
    <xdr:to>
      <xdr:col>12</xdr:col>
      <xdr:colOff>296646</xdr:colOff>
      <xdr:row>13</xdr:row>
      <xdr:rowOff>115827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4925" y="371475"/>
          <a:ext cx="4278096" cy="302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342900</xdr:colOff>
      <xdr:row>36</xdr:row>
      <xdr:rowOff>95250</xdr:rowOff>
    </xdr:to>
    <xdr:sp macro="" textlink="">
      <xdr:nvSpPr>
        <xdr:cNvPr id="5" name="正方形/長方形 4"/>
        <xdr:cNvSpPr/>
      </xdr:nvSpPr>
      <xdr:spPr>
        <a:xfrm>
          <a:off x="0" y="8782050"/>
          <a:ext cx="1952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（空練りモルタル、生コン等）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996;&#35895;&#12288;&#26234;\ina\&#12383;&#12425;&#12356;&#12398;\&#25968;&#37327;\1&#24037;&#21306;&#25968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4\D1\&#65298;&#65304;&#26399;&#26989;&#21209;\&#65335;\28W28&#65288;&#37326;&#12293;&#24066;&#37326;&#20195;&#19979;&#27700;&#65289;\&#9675;&#26368;&#32066;&#32013;&#21697;\&#36947;&#36335;&#24489;&#26087;&#24037;&#20107;\&#33303;&#35013;_2&#24037;&#21306;\&#19979;&#27700;&#36947;&#26989;&#21209;\&#33303;&#35013;&#25968;&#37327;\&#24481;12&#12288;&#33303;&#35013;&#24489;&#26087;&#25968;&#37327;\&#20154;&#23380;&#35373;&#32622;&#240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総括"/>
      <sheetName val="法面工集計"/>
      <sheetName val="土工集計"/>
      <sheetName val="土工計算"/>
      <sheetName val="掘削印刷"/>
      <sheetName val="擁壁集計"/>
      <sheetName val="重力計算"/>
      <sheetName val="張コン計算"/>
      <sheetName val="排水工集計"/>
      <sheetName val="排水工計算書"/>
      <sheetName val="仮設総括"/>
      <sheetName val="印刷"/>
      <sheetName val="種別名"/>
      <sheetName val="DATA入力"/>
      <sheetName val="掘削種別名"/>
      <sheetName val="掘削DATA入力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１号人孔工"/>
      <sheetName val="特１人孔工"/>
    </sheetNames>
    <sheetDataSet>
      <sheetData sheetId="0" refreshError="1">
        <row r="107">
          <cell r="AP107">
            <v>1.02</v>
          </cell>
        </row>
        <row r="108">
          <cell r="AP108">
            <v>1.07</v>
          </cell>
        </row>
        <row r="109">
          <cell r="AP109">
            <v>1.1200000000000001</v>
          </cell>
        </row>
        <row r="110">
          <cell r="AP110">
            <v>1.17</v>
          </cell>
        </row>
        <row r="111">
          <cell r="AP111">
            <v>1.22</v>
          </cell>
        </row>
        <row r="112">
          <cell r="AP112">
            <v>1.27</v>
          </cell>
        </row>
        <row r="113">
          <cell r="AP113">
            <v>1.32</v>
          </cell>
        </row>
        <row r="114">
          <cell r="AP114">
            <v>1.37</v>
          </cell>
        </row>
        <row r="115">
          <cell r="AP115">
            <v>1.42</v>
          </cell>
        </row>
        <row r="116">
          <cell r="AP116">
            <v>1.47</v>
          </cell>
        </row>
        <row r="117">
          <cell r="AP117">
            <v>1.52</v>
          </cell>
        </row>
        <row r="118">
          <cell r="AP118">
            <v>1.57</v>
          </cell>
        </row>
        <row r="119">
          <cell r="AP119">
            <v>1.62</v>
          </cell>
        </row>
        <row r="120">
          <cell r="AP120">
            <v>1.67</v>
          </cell>
        </row>
        <row r="121">
          <cell r="AP121">
            <v>1.72</v>
          </cell>
        </row>
        <row r="122">
          <cell r="AP122">
            <v>1.77</v>
          </cell>
        </row>
        <row r="123">
          <cell r="AP123">
            <v>1.82</v>
          </cell>
        </row>
        <row r="124">
          <cell r="AP124">
            <v>1.87</v>
          </cell>
        </row>
        <row r="125">
          <cell r="AP125">
            <v>1.92</v>
          </cell>
        </row>
        <row r="126">
          <cell r="AP126">
            <v>1.97</v>
          </cell>
        </row>
        <row r="127">
          <cell r="AP127">
            <v>2.02</v>
          </cell>
        </row>
        <row r="128">
          <cell r="AP128">
            <v>2.0699999999999998</v>
          </cell>
        </row>
        <row r="129">
          <cell r="AP129">
            <v>2.12</v>
          </cell>
        </row>
        <row r="130">
          <cell r="AP130">
            <v>2.17</v>
          </cell>
        </row>
        <row r="131">
          <cell r="AP131">
            <v>2.2200000000000002</v>
          </cell>
        </row>
        <row r="132">
          <cell r="AP132">
            <v>2.27</v>
          </cell>
        </row>
        <row r="133">
          <cell r="AP133">
            <v>2.3199999999999998</v>
          </cell>
        </row>
        <row r="134">
          <cell r="AP134">
            <v>2.37</v>
          </cell>
        </row>
        <row r="135">
          <cell r="AP135">
            <v>2.42</v>
          </cell>
        </row>
        <row r="136">
          <cell r="AP136">
            <v>2.4700000000000002</v>
          </cell>
        </row>
        <row r="137">
          <cell r="AP137">
            <v>2.52</v>
          </cell>
        </row>
        <row r="138">
          <cell r="AP138">
            <v>2.57</v>
          </cell>
        </row>
        <row r="139">
          <cell r="AP139">
            <v>2.62</v>
          </cell>
        </row>
        <row r="140">
          <cell r="AP140">
            <v>2.67</v>
          </cell>
        </row>
        <row r="141">
          <cell r="AP141">
            <v>2.72</v>
          </cell>
        </row>
        <row r="142">
          <cell r="AP142">
            <v>2.77</v>
          </cell>
        </row>
        <row r="143">
          <cell r="AP143">
            <v>2.82</v>
          </cell>
        </row>
        <row r="144">
          <cell r="AP144">
            <v>2.87</v>
          </cell>
        </row>
        <row r="145">
          <cell r="AP145">
            <v>2.92</v>
          </cell>
        </row>
        <row r="146">
          <cell r="AP146">
            <v>2.97</v>
          </cell>
        </row>
        <row r="147">
          <cell r="AP147">
            <v>3.02</v>
          </cell>
        </row>
        <row r="148">
          <cell r="AP148">
            <v>3.07</v>
          </cell>
        </row>
        <row r="149">
          <cell r="AP149">
            <v>3.12</v>
          </cell>
        </row>
        <row r="150">
          <cell r="AP150">
            <v>3.17</v>
          </cell>
        </row>
        <row r="151">
          <cell r="AP151">
            <v>3.22</v>
          </cell>
        </row>
        <row r="152">
          <cell r="AP152">
            <v>3.27</v>
          </cell>
        </row>
        <row r="153">
          <cell r="AP153">
            <v>3.32</v>
          </cell>
        </row>
        <row r="154">
          <cell r="AP154">
            <v>3.37</v>
          </cell>
        </row>
        <row r="155">
          <cell r="AP155">
            <v>3.42</v>
          </cell>
        </row>
        <row r="156">
          <cell r="AP156">
            <v>3.47</v>
          </cell>
        </row>
        <row r="157">
          <cell r="AP157">
            <v>3.52</v>
          </cell>
        </row>
        <row r="158">
          <cell r="AP158">
            <v>3.57</v>
          </cell>
        </row>
        <row r="159">
          <cell r="AP159">
            <v>3.62</v>
          </cell>
        </row>
        <row r="160">
          <cell r="AP160">
            <v>3.67</v>
          </cell>
        </row>
        <row r="161">
          <cell r="AP161">
            <v>3.72</v>
          </cell>
        </row>
        <row r="162">
          <cell r="AP162">
            <v>3.77</v>
          </cell>
        </row>
        <row r="163">
          <cell r="AP163">
            <v>3.82</v>
          </cell>
        </row>
        <row r="164">
          <cell r="AP164">
            <v>3.87</v>
          </cell>
        </row>
        <row r="165">
          <cell r="AP165">
            <v>3.92</v>
          </cell>
        </row>
        <row r="166">
          <cell r="AP166">
            <v>3.97</v>
          </cell>
        </row>
        <row r="167">
          <cell r="AP167">
            <v>4.0199999999999996</v>
          </cell>
        </row>
        <row r="168">
          <cell r="AP168">
            <v>4.07</v>
          </cell>
        </row>
        <row r="169">
          <cell r="AP169">
            <v>4.12</v>
          </cell>
        </row>
        <row r="170">
          <cell r="AP170">
            <v>4.17</v>
          </cell>
        </row>
        <row r="171">
          <cell r="AP171">
            <v>4.22</v>
          </cell>
        </row>
        <row r="172">
          <cell r="AP172">
            <v>4.2699999999999996</v>
          </cell>
        </row>
        <row r="173">
          <cell r="AP173">
            <v>4.32</v>
          </cell>
        </row>
        <row r="174">
          <cell r="AP174">
            <v>4.37</v>
          </cell>
        </row>
        <row r="175">
          <cell r="AP175">
            <v>4.42</v>
          </cell>
        </row>
        <row r="176">
          <cell r="AP176">
            <v>4.47</v>
          </cell>
        </row>
        <row r="177">
          <cell r="AP177">
            <v>4.5199999999999996</v>
          </cell>
        </row>
        <row r="178">
          <cell r="AP178">
            <v>4.57</v>
          </cell>
        </row>
        <row r="179">
          <cell r="AP179">
            <v>4.62</v>
          </cell>
        </row>
        <row r="180">
          <cell r="AP180">
            <v>4.67</v>
          </cell>
        </row>
        <row r="181">
          <cell r="AP181">
            <v>4.72</v>
          </cell>
        </row>
        <row r="182">
          <cell r="AP182">
            <v>4.7699999999999996</v>
          </cell>
        </row>
        <row r="183">
          <cell r="AP183">
            <v>4.82</v>
          </cell>
        </row>
        <row r="184">
          <cell r="AP184">
            <v>4.87</v>
          </cell>
        </row>
        <row r="185">
          <cell r="AP185">
            <v>4.92</v>
          </cell>
        </row>
        <row r="186">
          <cell r="AP186">
            <v>4.97</v>
          </cell>
        </row>
        <row r="187">
          <cell r="AP187">
            <v>5.0199999999999996</v>
          </cell>
        </row>
        <row r="188">
          <cell r="AP188">
            <v>5.07</v>
          </cell>
        </row>
        <row r="189">
          <cell r="AP189">
            <v>5.12</v>
          </cell>
        </row>
        <row r="190">
          <cell r="AP190">
            <v>5.17</v>
          </cell>
        </row>
        <row r="191">
          <cell r="AP191">
            <v>5.22</v>
          </cell>
        </row>
        <row r="192">
          <cell r="AP192">
            <v>5.27</v>
          </cell>
        </row>
        <row r="193">
          <cell r="AP193">
            <v>5.32</v>
          </cell>
        </row>
        <row r="194">
          <cell r="AP194">
            <v>5.37</v>
          </cell>
        </row>
        <row r="195">
          <cell r="AP195">
            <v>5.42</v>
          </cell>
        </row>
        <row r="196">
          <cell r="AP196">
            <v>5.47</v>
          </cell>
        </row>
        <row r="197">
          <cell r="AP197">
            <v>5.52</v>
          </cell>
        </row>
        <row r="198">
          <cell r="AP198">
            <v>5.57</v>
          </cell>
        </row>
        <row r="199">
          <cell r="AP199">
            <v>5.62</v>
          </cell>
        </row>
        <row r="200">
          <cell r="AP200">
            <v>5.67</v>
          </cell>
        </row>
        <row r="201">
          <cell r="AP201">
            <v>5.72</v>
          </cell>
        </row>
        <row r="202">
          <cell r="AP202">
            <v>5.77</v>
          </cell>
        </row>
        <row r="203">
          <cell r="AP203">
            <v>5.82</v>
          </cell>
        </row>
        <row r="204">
          <cell r="AP204">
            <v>5.87</v>
          </cell>
        </row>
        <row r="205">
          <cell r="AP205">
            <v>5.92</v>
          </cell>
        </row>
        <row r="206">
          <cell r="AP206">
            <v>5.97</v>
          </cell>
        </row>
        <row r="207">
          <cell r="AP207">
            <v>6.02</v>
          </cell>
        </row>
        <row r="208">
          <cell r="AP208">
            <v>6.07</v>
          </cell>
        </row>
        <row r="209">
          <cell r="AP209">
            <v>6.12</v>
          </cell>
        </row>
        <row r="210">
          <cell r="AP210">
            <v>6.17</v>
          </cell>
        </row>
        <row r="211">
          <cell r="AP211">
            <v>6.22</v>
          </cell>
        </row>
        <row r="212">
          <cell r="AP212">
            <v>6.27</v>
          </cell>
        </row>
        <row r="213">
          <cell r="AP213">
            <v>6.32</v>
          </cell>
        </row>
        <row r="214">
          <cell r="AP214">
            <v>6.37</v>
          </cell>
        </row>
        <row r="215">
          <cell r="AP215">
            <v>6.42</v>
          </cell>
        </row>
        <row r="216">
          <cell r="AP216">
            <v>6.47</v>
          </cell>
        </row>
        <row r="217">
          <cell r="AP217">
            <v>6.52</v>
          </cell>
        </row>
        <row r="218">
          <cell r="AP218">
            <v>6.57</v>
          </cell>
        </row>
        <row r="219">
          <cell r="AP219">
            <v>6.62</v>
          </cell>
        </row>
        <row r="220">
          <cell r="AP220">
            <v>6.67</v>
          </cell>
        </row>
        <row r="221">
          <cell r="AP221">
            <v>6.72</v>
          </cell>
        </row>
        <row r="222">
          <cell r="AP222">
            <v>6.77</v>
          </cell>
        </row>
        <row r="223">
          <cell r="AP223">
            <v>6.82</v>
          </cell>
        </row>
        <row r="224">
          <cell r="AP224">
            <v>6.87</v>
          </cell>
        </row>
        <row r="225">
          <cell r="AP225">
            <v>6.92</v>
          </cell>
        </row>
        <row r="226">
          <cell r="AP226">
            <v>6.97</v>
          </cell>
        </row>
        <row r="227">
          <cell r="AP227">
            <v>7.02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view="pageBreakPreview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0.75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0.75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0.75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0.75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0.45</v>
      </c>
      <c r="E24" s="8" t="s">
        <v>32</v>
      </c>
      <c r="F24" s="42">
        <v>0.05</v>
      </c>
      <c r="G24" s="8" t="s">
        <v>9</v>
      </c>
      <c r="H24" s="10" t="s">
        <v>38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0.18000000000000002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0.18000000000000002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0.21600000000000003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0.18000000000000002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0.21600000000000003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55</v>
      </c>
      <c r="C30" s="23" t="s">
        <v>7</v>
      </c>
      <c r="D30" s="24">
        <v>0.45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0.45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56</v>
      </c>
      <c r="C32" s="7" t="s">
        <v>7</v>
      </c>
      <c r="D32" s="39">
        <v>0.45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0.45</v>
      </c>
    </row>
    <row r="33" spans="1:16" ht="20.100000000000001" customHeight="1">
      <c r="A33" s="57"/>
      <c r="B33" s="6"/>
      <c r="C33" s="7"/>
      <c r="D33" s="39"/>
      <c r="E33" s="8"/>
      <c r="F33" s="43"/>
      <c r="G33" s="8"/>
      <c r="H33" s="10"/>
      <c r="I33" s="11"/>
      <c r="J33" s="12"/>
      <c r="K33" s="11"/>
      <c r="L33" s="13"/>
      <c r="M33" s="11"/>
      <c r="N33" s="14"/>
      <c r="O33" s="19"/>
      <c r="P33" s="62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41">
        <v>0.114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25">
        <v>0.3</v>
      </c>
      <c r="K34" s="11" t="s">
        <v>34</v>
      </c>
      <c r="L34" s="38">
        <v>2</v>
      </c>
      <c r="M34" s="11"/>
      <c r="N34" s="12"/>
      <c r="O34" s="19" t="s">
        <v>35</v>
      </c>
      <c r="P34" s="58">
        <f>(D34+F34)*0.5*J34*L34</f>
        <v>4.9200000000000001E-2</v>
      </c>
    </row>
    <row r="35" spans="1:16" ht="20.100000000000001" customHeight="1">
      <c r="A35" s="57"/>
      <c r="B35" s="6"/>
      <c r="C35" s="7"/>
      <c r="D35" s="52"/>
      <c r="E35" s="8"/>
      <c r="F35" s="42"/>
      <c r="G35" s="8"/>
      <c r="H35" s="10"/>
      <c r="I35" s="8"/>
      <c r="J35" s="53"/>
      <c r="K35" s="11"/>
      <c r="L35" s="38"/>
      <c r="M35" s="11"/>
      <c r="N35" s="12"/>
      <c r="O35" s="19"/>
      <c r="P35" s="63"/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0.75</v>
      </c>
      <c r="E37" s="11"/>
      <c r="F37" s="12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0.75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2:P14"/>
    <mergeCell ref="B15:N15"/>
    <mergeCell ref="O1:P1"/>
    <mergeCell ref="A1:M1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B30" sqref="B30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0.65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0.3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0.3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0.36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0.3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0.36</v>
      </c>
    </row>
    <row r="29" spans="1:18" ht="20.100000000000001" customHeight="1">
      <c r="A29" s="57"/>
      <c r="B29" s="6"/>
      <c r="C29" s="7"/>
      <c r="D29" s="48"/>
      <c r="E29" s="11"/>
      <c r="F29" s="39"/>
      <c r="G29" s="8"/>
      <c r="H29" s="10"/>
      <c r="I29" s="11"/>
      <c r="J29" s="39"/>
      <c r="K29" s="11"/>
      <c r="L29" s="38"/>
      <c r="M29" s="8"/>
      <c r="N29" s="38"/>
      <c r="O29" s="19"/>
      <c r="P29" s="58"/>
    </row>
    <row r="30" spans="1:18" ht="20.100000000000001" customHeight="1">
      <c r="A30" s="57" t="s">
        <v>12</v>
      </c>
      <c r="B30" s="22" t="s">
        <v>61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56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0.4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6.2E-2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0.8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H33" sqref="H33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0.7</v>
      </c>
      <c r="E24" s="8" t="s">
        <v>33</v>
      </c>
      <c r="F24" s="42">
        <v>0.05</v>
      </c>
      <c r="G24" s="8" t="s">
        <v>9</v>
      </c>
      <c r="H24" s="10" t="s">
        <v>40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0.35749999999999998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0.35749999999999998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0.42899999999999999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0.35749999999999998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0.42899999999999999</v>
      </c>
    </row>
    <row r="29" spans="1:18" ht="20.100000000000001" customHeight="1">
      <c r="A29" s="57"/>
      <c r="B29" s="6"/>
      <c r="C29" s="7"/>
      <c r="D29" s="48"/>
      <c r="E29" s="11"/>
      <c r="F29" s="39"/>
      <c r="G29" s="8"/>
      <c r="H29" s="10"/>
      <c r="I29" s="11"/>
      <c r="J29" s="39"/>
      <c r="K29" s="11"/>
      <c r="L29" s="38"/>
      <c r="M29" s="8"/>
      <c r="N29" s="38"/>
      <c r="O29" s="19"/>
      <c r="P29" s="58"/>
    </row>
    <row r="30" spans="1:18" ht="20.100000000000001" customHeight="1">
      <c r="A30" s="57" t="s">
        <v>12</v>
      </c>
      <c r="B30" s="22" t="s">
        <v>60</v>
      </c>
      <c r="C30" s="23" t="s">
        <v>7</v>
      </c>
      <c r="D30" s="24">
        <f>D32</f>
        <v>0.55000000000000004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0.55000000000000004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56</v>
      </c>
      <c r="C32" s="7" t="s">
        <v>7</v>
      </c>
      <c r="D32" s="39">
        <v>0.55000000000000004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0.55000000000000004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3">
        <v>0.14499999999999999</v>
      </c>
      <c r="E34" s="8" t="s">
        <v>8</v>
      </c>
      <c r="F34" s="42">
        <v>8.5000000000000006E-2</v>
      </c>
      <c r="G34" s="8" t="s">
        <v>9</v>
      </c>
      <c r="H34" s="82" t="s">
        <v>39</v>
      </c>
      <c r="I34" s="8" t="s">
        <v>9</v>
      </c>
      <c r="J34" s="4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8.5000000000000006E-2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39">
        <v>0.4</v>
      </c>
      <c r="K35" s="11"/>
      <c r="L35" s="38"/>
      <c r="M35" s="11"/>
      <c r="N35" s="12"/>
      <c r="O35" s="19"/>
      <c r="P35" s="63"/>
    </row>
    <row r="36" spans="1:16" ht="20.100000000000001" customHeight="1">
      <c r="A36" s="57"/>
      <c r="B36" s="6"/>
      <c r="C36" s="7" t="s">
        <v>30</v>
      </c>
      <c r="D36" s="39">
        <v>0.05</v>
      </c>
      <c r="E36" s="8" t="s">
        <v>25</v>
      </c>
      <c r="F36" s="42">
        <v>0.05</v>
      </c>
      <c r="G36" s="8" t="s">
        <v>25</v>
      </c>
      <c r="H36" s="82" t="s">
        <v>42</v>
      </c>
      <c r="I36" s="8"/>
      <c r="J36" s="42"/>
      <c r="K36" s="11"/>
      <c r="L36" s="38"/>
      <c r="M36" s="11"/>
      <c r="N36" s="12"/>
      <c r="O36" s="19" t="s">
        <v>35</v>
      </c>
      <c r="P36" s="63">
        <f>((((D34+F34)*0.5)*J34)+((D35+F35)*0.5)*J35+D36*F36)*H36</f>
        <v>8.2000000000000017E-2</v>
      </c>
    </row>
    <row r="37" spans="1:16" ht="20.100000000000001" customHeight="1">
      <c r="A37" s="57"/>
      <c r="B37" s="6"/>
      <c r="C37" s="23"/>
      <c r="D37" s="24"/>
      <c r="E37" s="8"/>
      <c r="F37" s="8"/>
      <c r="G37" s="8"/>
      <c r="H37" s="8"/>
      <c r="I37" s="11"/>
      <c r="J37" s="17"/>
      <c r="K37" s="11"/>
      <c r="L37" s="11"/>
      <c r="M37" s="11"/>
      <c r="N37" s="18"/>
      <c r="O37" s="19"/>
      <c r="P37" s="61"/>
    </row>
    <row r="38" spans="1:16" ht="20.100000000000001" customHeight="1">
      <c r="A38" s="64" t="s">
        <v>27</v>
      </c>
      <c r="B38" s="22" t="s">
        <v>1</v>
      </c>
      <c r="C38" s="23" t="s">
        <v>17</v>
      </c>
      <c r="D38" s="48">
        <v>0.85</v>
      </c>
      <c r="E38" s="11"/>
      <c r="F38" s="39"/>
      <c r="G38" s="32"/>
      <c r="H38" s="24"/>
      <c r="I38" s="25"/>
      <c r="J38" s="25"/>
      <c r="K38" s="25"/>
      <c r="L38" s="25"/>
      <c r="M38" s="25"/>
      <c r="N38" s="25"/>
      <c r="O38" s="15" t="s">
        <v>20</v>
      </c>
      <c r="P38" s="58">
        <f>D38</f>
        <v>0.85</v>
      </c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zoomScaleNormal="100" zoomScaleSheetLayoutView="100" workbookViewId="0">
      <selection activeCell="H31" sqref="H31"/>
    </sheetView>
  </sheetViews>
  <sheetFormatPr defaultRowHeight="13.5"/>
  <cols>
    <col min="1" max="1" width="15.125" customWidth="1"/>
    <col min="2" max="5" width="4.625" customWidth="1"/>
    <col min="6" max="6" width="5.5" customWidth="1"/>
    <col min="7" max="13" width="4.625" customWidth="1"/>
    <col min="14" max="14" width="5.5" customWidth="1"/>
    <col min="15" max="15" width="4.625" customWidth="1"/>
    <col min="16" max="16" width="7.375" customWidth="1"/>
  </cols>
  <sheetData>
    <row r="1" spans="1:16" ht="24" customHeight="1" thickBot="1">
      <c r="A1" s="95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46">
        <v>1</v>
      </c>
      <c r="O1" s="96" t="s">
        <v>28</v>
      </c>
      <c r="P1" s="97"/>
    </row>
    <row r="2" spans="1:16" ht="20.100000000000001" customHeigh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6" ht="20.100000000000001" customHeight="1">
      <c r="A3" s="101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02"/>
    </row>
    <row r="4" spans="1:16" ht="20.100000000000001" customHeight="1">
      <c r="A4" s="101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102"/>
    </row>
    <row r="5" spans="1:16" ht="20.100000000000001" customHeight="1">
      <c r="A5" s="101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102"/>
    </row>
    <row r="6" spans="1:16" ht="20.100000000000001" customHeight="1">
      <c r="A6" s="101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102"/>
    </row>
    <row r="7" spans="1:16" ht="20.100000000000001" customHeight="1">
      <c r="A7" s="101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102"/>
    </row>
    <row r="8" spans="1:16" ht="20.100000000000001" customHeight="1">
      <c r="A8" s="101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102"/>
    </row>
    <row r="9" spans="1:16" ht="20.100000000000001" customHeight="1">
      <c r="A9" s="101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102"/>
    </row>
    <row r="10" spans="1:16" ht="20.100000000000001" customHeight="1">
      <c r="A10" s="101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102"/>
    </row>
    <row r="11" spans="1:16" ht="20.100000000000001" customHeight="1">
      <c r="A11" s="10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102"/>
    </row>
    <row r="12" spans="1:16" ht="20.100000000000001" customHeight="1">
      <c r="A12" s="101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102"/>
    </row>
    <row r="13" spans="1:16" ht="20.100000000000001" customHeight="1">
      <c r="A13" s="101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102"/>
    </row>
    <row r="14" spans="1:16" ht="20.100000000000001" customHeight="1">
      <c r="A14" s="103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04"/>
    </row>
    <row r="15" spans="1:16" ht="24" customHeight="1">
      <c r="A15" s="4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2" t="s">
        <v>5</v>
      </c>
    </row>
    <row r="16" spans="1:16" ht="20.100000000000001" customHeight="1">
      <c r="A16" s="1" t="s">
        <v>15</v>
      </c>
      <c r="B16" s="6" t="s">
        <v>16</v>
      </c>
      <c r="C16" s="7" t="s">
        <v>7</v>
      </c>
      <c r="D16" s="12">
        <v>2</v>
      </c>
      <c r="E16" s="8" t="s">
        <v>25</v>
      </c>
      <c r="F16" s="45">
        <f>N1</f>
        <v>1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40">
        <f>ROUND((D16*F16),2)</f>
        <v>2</v>
      </c>
    </row>
    <row r="17" spans="1:18" ht="20.100000000000001" customHeight="1">
      <c r="A17" s="1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16"/>
    </row>
    <row r="18" spans="1:18" ht="20.100000000000001" customHeight="1">
      <c r="A18" s="1" t="s">
        <v>18</v>
      </c>
      <c r="B18" s="6" t="s">
        <v>1</v>
      </c>
      <c r="C18" s="7" t="s">
        <v>7</v>
      </c>
      <c r="D18" s="17">
        <v>0.35</v>
      </c>
      <c r="E18" s="11" t="s">
        <v>9</v>
      </c>
      <c r="F18" s="12">
        <f>N1</f>
        <v>1</v>
      </c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40">
        <f>ROUND((D18*F18),2)</f>
        <v>0.35</v>
      </c>
    </row>
    <row r="19" spans="1:18" ht="20.100000000000001" customHeight="1">
      <c r="A19" s="35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40"/>
    </row>
    <row r="20" spans="1:18" ht="20.100000000000001" customHeight="1">
      <c r="A20" s="1" t="s">
        <v>21</v>
      </c>
      <c r="B20" s="6" t="s">
        <v>22</v>
      </c>
      <c r="C20" s="7" t="s">
        <v>17</v>
      </c>
      <c r="D20" s="48">
        <f>P18</f>
        <v>0.35</v>
      </c>
      <c r="E20" s="11" t="s">
        <v>9</v>
      </c>
      <c r="F20" s="39">
        <v>0.05</v>
      </c>
      <c r="G20" s="11" t="s">
        <v>9</v>
      </c>
      <c r="H20" s="12">
        <f>N1</f>
        <v>1</v>
      </c>
      <c r="I20" s="11"/>
      <c r="J20" s="12"/>
      <c r="K20" s="11"/>
      <c r="L20" s="13"/>
      <c r="M20" s="11"/>
      <c r="N20" s="14"/>
      <c r="O20" s="19" t="s">
        <v>0</v>
      </c>
      <c r="P20" s="40">
        <f>ROUND((D20*F20),2)</f>
        <v>0.02</v>
      </c>
    </row>
    <row r="21" spans="1:18" ht="20.100000000000001" customHeight="1">
      <c r="A21" s="1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20"/>
    </row>
    <row r="22" spans="1:18" ht="20.100000000000001" customHeight="1">
      <c r="A22" s="1" t="s">
        <v>23</v>
      </c>
      <c r="B22" s="6" t="s">
        <v>22</v>
      </c>
      <c r="C22" s="7" t="s">
        <v>17</v>
      </c>
      <c r="D22" s="48">
        <f>D20</f>
        <v>0.35</v>
      </c>
      <c r="E22" s="11" t="s">
        <v>9</v>
      </c>
      <c r="F22" s="39">
        <f>F20</f>
        <v>0.05</v>
      </c>
      <c r="G22" s="11" t="s">
        <v>9</v>
      </c>
      <c r="H22" s="12">
        <f>N1</f>
        <v>1</v>
      </c>
      <c r="I22" s="11"/>
      <c r="J22" s="12"/>
      <c r="K22" s="11"/>
      <c r="L22" s="13"/>
      <c r="M22" s="11"/>
      <c r="N22" s="14"/>
      <c r="O22" s="19" t="s">
        <v>0</v>
      </c>
      <c r="P22" s="40">
        <f>ROUND((D22*F22),2)</f>
        <v>0.02</v>
      </c>
    </row>
    <row r="23" spans="1:18" ht="20.100000000000001" customHeight="1">
      <c r="A23" s="1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20"/>
    </row>
    <row r="24" spans="1:18" ht="20.100000000000001" customHeight="1">
      <c r="A24" s="1" t="s">
        <v>24</v>
      </c>
      <c r="B24" s="6" t="s">
        <v>6</v>
      </c>
      <c r="C24" s="7" t="s">
        <v>7</v>
      </c>
      <c r="D24" s="48">
        <f>D22</f>
        <v>0.35</v>
      </c>
      <c r="E24" s="11" t="s">
        <v>9</v>
      </c>
      <c r="F24" s="41">
        <v>0.35</v>
      </c>
      <c r="G24" s="11" t="s">
        <v>32</v>
      </c>
      <c r="H24" s="42">
        <v>0.05</v>
      </c>
      <c r="I24" s="11"/>
      <c r="J24" s="12"/>
      <c r="K24" s="11"/>
      <c r="L24" s="42"/>
      <c r="M24" s="11"/>
      <c r="N24" s="14"/>
      <c r="O24" s="19" t="s">
        <v>0</v>
      </c>
      <c r="P24" s="40">
        <f>D24*(F24-H24)</f>
        <v>0.105</v>
      </c>
    </row>
    <row r="25" spans="1:18" ht="20.100000000000001" customHeight="1">
      <c r="A25" s="1"/>
    </row>
    <row r="26" spans="1:18" ht="20.100000000000001" customHeight="1">
      <c r="A26" s="1" t="s">
        <v>11</v>
      </c>
      <c r="B26" s="6" t="s">
        <v>6</v>
      </c>
      <c r="C26" s="7" t="s">
        <v>7</v>
      </c>
      <c r="D26" s="48">
        <f>P24</f>
        <v>0.105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40">
        <f>D26*F26</f>
        <v>0.126</v>
      </c>
    </row>
    <row r="27" spans="1:18" ht="20.100000000000001" customHeight="1">
      <c r="A27" s="1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49"/>
      <c r="R27" s="5"/>
    </row>
    <row r="28" spans="1:18" ht="20.100000000000001" customHeight="1">
      <c r="A28" s="1" t="s">
        <v>26</v>
      </c>
      <c r="B28" s="6" t="s">
        <v>6</v>
      </c>
      <c r="C28" s="7" t="s">
        <v>7</v>
      </c>
      <c r="D28" s="48">
        <f>P24</f>
        <v>0.105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40">
        <f>D28*F28</f>
        <v>0.126</v>
      </c>
    </row>
    <row r="29" spans="1:18" ht="20.100000000000001" customHeight="1">
      <c r="A29" s="1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20"/>
    </row>
    <row r="30" spans="1:18" ht="20.100000000000001" customHeight="1">
      <c r="A30" s="1"/>
      <c r="B30" s="6"/>
      <c r="C30" s="7"/>
      <c r="D30" s="39"/>
      <c r="E30" s="11"/>
      <c r="F30" s="12"/>
      <c r="G30" s="8"/>
      <c r="H30" s="10"/>
      <c r="I30" s="11"/>
      <c r="J30" s="12"/>
      <c r="K30" s="11"/>
      <c r="L30" s="13"/>
      <c r="M30" s="11"/>
      <c r="N30" s="14"/>
      <c r="O30" s="15"/>
      <c r="P30" s="40"/>
    </row>
    <row r="31" spans="1:18" ht="20.100000000000001" customHeight="1">
      <c r="A31" s="1"/>
      <c r="B31" s="6"/>
      <c r="C31" s="7"/>
      <c r="D31" s="39"/>
      <c r="E31" s="8"/>
      <c r="F31" s="9"/>
      <c r="G31" s="8"/>
      <c r="H31" s="10"/>
      <c r="I31" s="11"/>
      <c r="J31" s="12"/>
      <c r="K31" s="11"/>
      <c r="L31" s="13"/>
      <c r="M31" s="11"/>
      <c r="N31" s="14"/>
      <c r="O31" s="15"/>
      <c r="P31" s="40"/>
    </row>
    <row r="32" spans="1:18" ht="20.100000000000001" customHeight="1">
      <c r="A32" s="1"/>
      <c r="B32" s="22"/>
      <c r="C32" s="23"/>
      <c r="D32" s="24"/>
      <c r="E32" s="11"/>
      <c r="F32" s="12"/>
      <c r="G32" s="25"/>
      <c r="H32" s="25"/>
      <c r="I32" s="26"/>
      <c r="J32" s="27"/>
      <c r="K32" s="26"/>
      <c r="L32" s="26"/>
      <c r="M32" s="26"/>
      <c r="N32" s="28"/>
      <c r="O32" s="15"/>
      <c r="P32" s="40"/>
    </row>
    <row r="33" spans="1:16" ht="20.100000000000001" customHeight="1">
      <c r="A33" s="1"/>
      <c r="B33" s="22"/>
      <c r="C33" s="23"/>
      <c r="D33" s="31"/>
      <c r="E33" s="32"/>
      <c r="F33" s="33"/>
      <c r="G33" s="25"/>
      <c r="H33" s="34"/>
      <c r="I33" s="25"/>
      <c r="J33" s="25"/>
      <c r="K33" s="25"/>
      <c r="L33" s="25"/>
      <c r="M33" s="25"/>
      <c r="N33" s="25"/>
      <c r="O33" s="29"/>
      <c r="P33" s="30"/>
    </row>
    <row r="34" spans="1:16" ht="20.100000000000001" customHeight="1">
      <c r="A34" s="1"/>
      <c r="B34" s="6"/>
      <c r="C34" s="7"/>
      <c r="D34" s="52"/>
      <c r="E34" s="8"/>
      <c r="F34" s="42"/>
      <c r="G34" s="8"/>
      <c r="H34" s="10"/>
      <c r="I34" s="8"/>
      <c r="J34" s="53"/>
      <c r="K34" s="11"/>
      <c r="L34" s="38"/>
      <c r="M34" s="8"/>
      <c r="N34" s="9"/>
      <c r="O34" s="19"/>
      <c r="P34" s="40"/>
    </row>
    <row r="35" spans="1:16" ht="20.100000000000001" customHeight="1">
      <c r="A35" s="1"/>
      <c r="B35" s="6"/>
      <c r="C35" s="7"/>
      <c r="D35" s="52"/>
      <c r="E35" s="8"/>
      <c r="F35" s="42"/>
      <c r="G35" s="8"/>
      <c r="H35" s="10"/>
      <c r="I35" s="8"/>
      <c r="J35" s="53"/>
      <c r="K35" s="11"/>
      <c r="L35" s="38"/>
      <c r="M35" s="11"/>
      <c r="N35" s="12"/>
      <c r="O35" s="19"/>
      <c r="P35" s="54"/>
    </row>
    <row r="36" spans="1:16" ht="20.100000000000001" customHeight="1">
      <c r="A36" s="1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20"/>
    </row>
    <row r="37" spans="1:16" ht="20.100000000000001" customHeight="1">
      <c r="A37" s="21"/>
      <c r="B37" s="22"/>
      <c r="C37" s="23"/>
      <c r="D37" s="31"/>
      <c r="E37" s="32"/>
      <c r="F37" s="47"/>
      <c r="G37" s="32"/>
      <c r="H37" s="24"/>
      <c r="I37" s="25"/>
      <c r="J37" s="25"/>
      <c r="K37" s="25"/>
      <c r="L37" s="25"/>
      <c r="M37" s="25"/>
      <c r="N37" s="25"/>
      <c r="O37" s="15"/>
      <c r="P37" s="40"/>
    </row>
    <row r="38" spans="1:16" ht="20.100000000000001" customHeight="1">
      <c r="A38" s="21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40"/>
    </row>
    <row r="39" spans="1:16" ht="20.100000000000001" customHeight="1">
      <c r="A39" s="21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40"/>
    </row>
    <row r="40" spans="1:16" ht="20.100000000000001" customHeight="1">
      <c r="A40" s="1"/>
      <c r="B40" s="6"/>
      <c r="C40" s="23"/>
      <c r="D40" s="31"/>
      <c r="E40" s="36"/>
      <c r="F40" s="9"/>
      <c r="G40" s="8"/>
      <c r="H40" s="10"/>
      <c r="I40" s="11"/>
      <c r="J40" s="17"/>
      <c r="K40" s="8"/>
      <c r="L40" s="37"/>
      <c r="M40" s="36"/>
      <c r="N40" s="9"/>
      <c r="O40" s="15"/>
      <c r="P40" s="40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0.75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0.75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0.75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0.75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</v>
      </c>
      <c r="E24" s="8" t="s">
        <v>33</v>
      </c>
      <c r="F24" s="42">
        <v>0.05</v>
      </c>
      <c r="G24" s="8" t="s">
        <v>9</v>
      </c>
      <c r="H24" s="10" t="s">
        <v>38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0.20250000000000001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0.20250000000000001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0.24299999999999999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0.20250000000000001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0.24299999999999999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57</v>
      </c>
      <c r="C30" s="23" t="s">
        <v>7</v>
      </c>
      <c r="D30" s="24">
        <v>0.45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0.45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0.45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0.45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0.114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42">
        <v>0.3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41">
        <v>0.05</v>
      </c>
      <c r="E35" s="8" t="s">
        <v>25</v>
      </c>
      <c r="F35" s="79">
        <v>0.05</v>
      </c>
      <c r="G35" s="8" t="s">
        <v>36</v>
      </c>
      <c r="H35" s="10"/>
      <c r="I35" s="8"/>
      <c r="J35" s="53"/>
      <c r="K35" s="11"/>
      <c r="L35" s="38"/>
      <c r="M35" s="11"/>
      <c r="N35" s="12"/>
      <c r="O35" s="19" t="s">
        <v>35</v>
      </c>
      <c r="P35" s="63">
        <f>(((D34+F34)*0.5*J34)+(D35*F35))*2</f>
        <v>5.4199999999999998E-2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0.75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0.75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0.55000000000000004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0.25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0.25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0.25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57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1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5.1000000000000004E-2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0.8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0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0.6</v>
      </c>
      <c r="E24" s="8" t="s">
        <v>33</v>
      </c>
      <c r="F24" s="42">
        <v>0.05</v>
      </c>
      <c r="G24" s="8" t="s">
        <v>9</v>
      </c>
      <c r="H24" s="10" t="s">
        <v>40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0.30249999999999999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0.30249999999999999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0.36299999999999999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0.30249999999999999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0.36299999999999999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57</v>
      </c>
      <c r="C30" s="23" t="s">
        <v>7</v>
      </c>
      <c r="D30" s="24">
        <f>D32</f>
        <v>0.55000000000000004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0.55000000000000004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0.55000000000000004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0.55000000000000004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0.14499999999999999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0.14000000000000001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0.31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6.2799999999999995E-2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0.85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0.85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0.45</v>
      </c>
      <c r="E24" s="8" t="s">
        <v>33</v>
      </c>
      <c r="F24" s="42">
        <v>0.05</v>
      </c>
      <c r="G24" s="8" t="s">
        <v>9</v>
      </c>
      <c r="H24" s="10" t="s">
        <v>40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0.22000000000000003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0.22000000000000003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0.26400000000000001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0.22000000000000003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0.26400000000000001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59</v>
      </c>
      <c r="C30" s="23" t="s">
        <v>7</v>
      </c>
      <c r="D30" s="24">
        <f>D32</f>
        <v>0.55000000000000004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0.55000000000000004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0.55000000000000004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0.55000000000000004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0.14000000000000001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0.2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4.200000000000001E-2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0.85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0.85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0.9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0.9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0.9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0.05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0.9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0.05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0.45</v>
      </c>
      <c r="E24" s="8" t="s">
        <v>33</v>
      </c>
      <c r="F24" s="42">
        <v>0.05</v>
      </c>
      <c r="G24" s="8" t="s">
        <v>9</v>
      </c>
      <c r="H24" s="10" t="s">
        <v>41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0.24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0.24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0.28799999999999998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0.24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0.28799999999999998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59</v>
      </c>
      <c r="C30" s="23" t="s">
        <v>7</v>
      </c>
      <c r="D30" s="24">
        <f>D32</f>
        <v>0.6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0.6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0.6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0.6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0.15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4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41">
        <v>0.05</v>
      </c>
      <c r="E35" s="8" t="s">
        <v>25</v>
      </c>
      <c r="F35" s="79">
        <v>0.2</v>
      </c>
      <c r="G35" s="8" t="s">
        <v>36</v>
      </c>
      <c r="H35" s="10"/>
      <c r="I35" s="8"/>
      <c r="J35" s="53"/>
      <c r="K35" s="11"/>
      <c r="L35" s="38"/>
      <c r="M35" s="11"/>
      <c r="N35" s="12"/>
      <c r="O35" s="19" t="s">
        <v>35</v>
      </c>
      <c r="P35" s="63">
        <f>(((D34+F34)*0.5*J34)+(D35*F35))*2</f>
        <v>4.0000000000000008E-2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0.9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0.9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3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0.95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0.95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0.95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0.05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0.95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0.05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</v>
      </c>
      <c r="E24" s="8" t="s">
        <v>33</v>
      </c>
      <c r="F24" s="42">
        <v>0.05</v>
      </c>
      <c r="G24" s="8" t="s">
        <v>9</v>
      </c>
      <c r="H24" s="10" t="s">
        <v>54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0.29250000000000004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0.29250000000000004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0.35100000000000003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0.29250000000000004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0.35100000000000003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59</v>
      </c>
      <c r="C30" s="23" t="s">
        <v>7</v>
      </c>
      <c r="D30" s="24">
        <f>D32</f>
        <v>0.65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0.65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62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0.65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>D32</f>
        <v>0.65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0.16700000000000001</v>
      </c>
      <c r="E34" s="8" t="s">
        <v>8</v>
      </c>
      <c r="F34" s="42">
        <v>0.05</v>
      </c>
      <c r="G34" s="8" t="s">
        <v>9</v>
      </c>
      <c r="H34" s="10" t="s">
        <v>10</v>
      </c>
      <c r="I34" s="8" t="s">
        <v>9</v>
      </c>
      <c r="J34" s="42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41">
        <v>0.05</v>
      </c>
      <c r="E35" s="8" t="s">
        <v>25</v>
      </c>
      <c r="F35" s="79">
        <v>0.25</v>
      </c>
      <c r="G35" s="8" t="s">
        <v>36</v>
      </c>
      <c r="H35" s="10"/>
      <c r="I35" s="8"/>
      <c r="J35" s="53"/>
      <c r="K35" s="11"/>
      <c r="L35" s="38"/>
      <c r="M35" s="11"/>
      <c r="N35" s="12"/>
      <c r="O35" s="19" t="s">
        <v>35</v>
      </c>
      <c r="P35" s="63">
        <f>(((D34+F34)*0.5*J34)+(D35*F35))*2</f>
        <v>4.6700000000000005E-2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0.95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0.95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0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0.55000000000000004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0.25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0.25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0.25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60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5.1000000000000004E-2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0.8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3"/>
  <sheetViews>
    <sheetView view="pageBreakPreview" topLeftCell="A11" zoomScaleNormal="100" zoomScaleSheetLayoutView="100" workbookViewId="0">
      <selection activeCell="B32" sqref="B32"/>
    </sheetView>
  </sheetViews>
  <sheetFormatPr defaultRowHeight="13.5"/>
  <cols>
    <col min="1" max="1" width="16.5" customWidth="1"/>
    <col min="2" max="3" width="4.625" customWidth="1"/>
    <col min="4" max="4" width="5.625" customWidth="1"/>
    <col min="5" max="5" width="4.625" customWidth="1"/>
    <col min="6" max="6" width="5.625" customWidth="1"/>
    <col min="7" max="15" width="4.625" customWidth="1"/>
    <col min="16" max="16" width="7.375" customWidth="1"/>
  </cols>
  <sheetData>
    <row r="1" spans="1:16" ht="24" customHeight="1">
      <c r="A1" s="94" t="s">
        <v>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78">
        <v>1</v>
      </c>
      <c r="O1" s="92" t="s">
        <v>28</v>
      </c>
      <c r="P1" s="93"/>
    </row>
    <row r="2" spans="1:16" ht="20.100000000000001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6" ht="20.100000000000001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20.100000000000001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6" ht="20.100000000000001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ht="20.100000000000001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1:16" ht="20.100000000000001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20.100000000000001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20.100000000000001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6" ht="20.100000000000001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1:16" ht="20.100000000000001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1:16" ht="20.100000000000001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ht="20.100000000000001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20.100000000000001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24" customHeight="1">
      <c r="A15" s="55" t="s">
        <v>2</v>
      </c>
      <c r="B15" s="90" t="s">
        <v>3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3" t="s">
        <v>4</v>
      </c>
      <c r="P15" s="56" t="s">
        <v>5</v>
      </c>
    </row>
    <row r="16" spans="1:16" ht="20.100000000000001" customHeight="1">
      <c r="A16" s="57" t="s">
        <v>15</v>
      </c>
      <c r="B16" s="6" t="s">
        <v>16</v>
      </c>
      <c r="C16" s="7" t="s">
        <v>7</v>
      </c>
      <c r="D16" s="12">
        <v>1</v>
      </c>
      <c r="E16" s="8" t="s">
        <v>25</v>
      </c>
      <c r="F16" s="13">
        <v>2</v>
      </c>
      <c r="G16" s="8"/>
      <c r="H16" s="10"/>
      <c r="I16" s="11"/>
      <c r="J16" s="12"/>
      <c r="K16" s="11"/>
      <c r="L16" s="13"/>
      <c r="M16" s="11"/>
      <c r="N16" s="14"/>
      <c r="O16" s="15" t="s">
        <v>29</v>
      </c>
      <c r="P16" s="58">
        <f>ROUND((D16*F16),2)</f>
        <v>2</v>
      </c>
    </row>
    <row r="17" spans="1:18" ht="20.100000000000001" customHeight="1">
      <c r="A17" s="57"/>
      <c r="B17" s="6"/>
      <c r="C17" s="7"/>
      <c r="D17" s="12"/>
      <c r="E17" s="8"/>
      <c r="F17" s="9"/>
      <c r="G17" s="8"/>
      <c r="H17" s="10"/>
      <c r="I17" s="11"/>
      <c r="J17" s="12"/>
      <c r="K17" s="11"/>
      <c r="L17" s="13"/>
      <c r="M17" s="11"/>
      <c r="N17" s="14"/>
      <c r="O17" s="15"/>
      <c r="P17" s="59"/>
    </row>
    <row r="18" spans="1:18" ht="20.100000000000001" customHeight="1">
      <c r="A18" s="57" t="s">
        <v>18</v>
      </c>
      <c r="B18" s="6" t="s">
        <v>1</v>
      </c>
      <c r="C18" s="7" t="s">
        <v>7</v>
      </c>
      <c r="D18" s="17">
        <v>0.8</v>
      </c>
      <c r="E18" s="11"/>
      <c r="F18" s="12"/>
      <c r="G18" s="8"/>
      <c r="H18" s="51"/>
      <c r="I18" s="11"/>
      <c r="J18" s="12"/>
      <c r="K18" s="11"/>
      <c r="L18" s="13"/>
      <c r="M18" s="11"/>
      <c r="N18" s="14"/>
      <c r="O18" s="15" t="s">
        <v>20</v>
      </c>
      <c r="P18" s="58">
        <f>D18</f>
        <v>0.8</v>
      </c>
    </row>
    <row r="19" spans="1:18" ht="20.100000000000001" customHeight="1">
      <c r="A19" s="60" t="s">
        <v>19</v>
      </c>
      <c r="B19" s="6"/>
      <c r="C19" s="7"/>
      <c r="D19" s="39"/>
      <c r="E19" s="8"/>
      <c r="F19" s="9"/>
      <c r="G19" s="8"/>
      <c r="H19" s="10"/>
      <c r="I19" s="11"/>
      <c r="J19" s="12"/>
      <c r="K19" s="11"/>
      <c r="L19" s="13"/>
      <c r="M19" s="11"/>
      <c r="N19" s="14"/>
      <c r="O19" s="15"/>
      <c r="P19" s="58"/>
    </row>
    <row r="20" spans="1:18" ht="20.100000000000001" customHeight="1">
      <c r="A20" s="57" t="s">
        <v>21</v>
      </c>
      <c r="B20" s="6" t="s">
        <v>22</v>
      </c>
      <c r="C20" s="7" t="s">
        <v>17</v>
      </c>
      <c r="D20" s="48">
        <f>P18</f>
        <v>0.8</v>
      </c>
      <c r="E20" s="11" t="s">
        <v>9</v>
      </c>
      <c r="F20" s="39">
        <v>0.05</v>
      </c>
      <c r="G20" s="11"/>
      <c r="H20" s="12"/>
      <c r="I20" s="11"/>
      <c r="J20" s="12"/>
      <c r="K20" s="11"/>
      <c r="L20" s="13"/>
      <c r="M20" s="11"/>
      <c r="N20" s="14"/>
      <c r="O20" s="19" t="s">
        <v>0</v>
      </c>
      <c r="P20" s="58">
        <f>ROUND((D20*F20),2)</f>
        <v>0.04</v>
      </c>
    </row>
    <row r="21" spans="1:18" ht="20.100000000000001" customHeight="1">
      <c r="A21" s="57"/>
      <c r="B21" s="6"/>
      <c r="C21" s="7"/>
      <c r="D21" s="39"/>
      <c r="E21" s="8"/>
      <c r="F21" s="9"/>
      <c r="G21" s="8"/>
      <c r="H21" s="10"/>
      <c r="I21" s="11"/>
      <c r="J21" s="12"/>
      <c r="K21" s="11"/>
      <c r="L21" s="13"/>
      <c r="M21" s="11"/>
      <c r="N21" s="14"/>
      <c r="O21" s="19"/>
      <c r="P21" s="61"/>
    </row>
    <row r="22" spans="1:18" ht="20.100000000000001" customHeight="1">
      <c r="A22" s="57" t="s">
        <v>23</v>
      </c>
      <c r="B22" s="6" t="s">
        <v>22</v>
      </c>
      <c r="C22" s="7" t="s">
        <v>17</v>
      </c>
      <c r="D22" s="48">
        <f>D20</f>
        <v>0.8</v>
      </c>
      <c r="E22" s="11" t="s">
        <v>9</v>
      </c>
      <c r="F22" s="39">
        <f>F20</f>
        <v>0.05</v>
      </c>
      <c r="G22" s="11"/>
      <c r="H22" s="12"/>
      <c r="I22" s="11"/>
      <c r="J22" s="12"/>
      <c r="K22" s="11"/>
      <c r="L22" s="13"/>
      <c r="M22" s="11"/>
      <c r="N22" s="14"/>
      <c r="O22" s="19" t="s">
        <v>0</v>
      </c>
      <c r="P22" s="58">
        <f>ROUND((D22*F22),2)</f>
        <v>0.04</v>
      </c>
    </row>
    <row r="23" spans="1:18" ht="20.100000000000001" customHeight="1">
      <c r="A23" s="57"/>
      <c r="B23" s="6"/>
      <c r="C23" s="7"/>
      <c r="D23" s="39"/>
      <c r="E23" s="8"/>
      <c r="F23" s="9"/>
      <c r="G23" s="8"/>
      <c r="H23" s="10"/>
      <c r="I23" s="11"/>
      <c r="J23" s="12"/>
      <c r="K23" s="11"/>
      <c r="L23" s="13"/>
      <c r="M23" s="11"/>
      <c r="N23" s="14"/>
      <c r="O23" s="19"/>
      <c r="P23" s="61"/>
    </row>
    <row r="24" spans="1:18" ht="20.100000000000001" customHeight="1">
      <c r="A24" s="57" t="s">
        <v>24</v>
      </c>
      <c r="B24" s="6" t="s">
        <v>6</v>
      </c>
      <c r="C24" s="7" t="s">
        <v>7</v>
      </c>
      <c r="D24" s="41">
        <v>0.6</v>
      </c>
      <c r="E24" s="8" t="s">
        <v>33</v>
      </c>
      <c r="F24" s="42">
        <v>0.05</v>
      </c>
      <c r="G24" s="8" t="s">
        <v>9</v>
      </c>
      <c r="H24" s="10" t="s">
        <v>37</v>
      </c>
      <c r="I24" s="11"/>
      <c r="J24" s="12"/>
      <c r="K24" s="8"/>
      <c r="L24" s="44"/>
      <c r="M24" s="8"/>
      <c r="N24" s="50"/>
      <c r="O24" s="19" t="s">
        <v>0</v>
      </c>
      <c r="P24" s="58">
        <f>(D24-F24)*H24</f>
        <v>0.27499999999999997</v>
      </c>
    </row>
    <row r="25" spans="1:18" ht="20.100000000000001" customHeight="1">
      <c r="A25" s="57"/>
      <c r="B25" s="6"/>
      <c r="C25" s="7"/>
      <c r="D25" s="39"/>
      <c r="E25" s="8"/>
      <c r="F25" s="9"/>
      <c r="G25" s="8"/>
      <c r="H25" s="10"/>
      <c r="I25" s="11"/>
      <c r="J25" s="12"/>
      <c r="K25" s="11"/>
      <c r="L25" s="13"/>
      <c r="M25" s="11"/>
      <c r="N25" s="14"/>
      <c r="O25" s="19"/>
      <c r="P25" s="61"/>
    </row>
    <row r="26" spans="1:18" ht="20.100000000000001" customHeight="1">
      <c r="A26" s="57" t="s">
        <v>11</v>
      </c>
      <c r="B26" s="6" t="s">
        <v>6</v>
      </c>
      <c r="C26" s="7" t="s">
        <v>7</v>
      </c>
      <c r="D26" s="48">
        <f>P24</f>
        <v>0.27499999999999997</v>
      </c>
      <c r="E26" s="11" t="s">
        <v>9</v>
      </c>
      <c r="F26" s="39">
        <v>1.2</v>
      </c>
      <c r="G26" s="8"/>
      <c r="H26" s="10"/>
      <c r="I26" s="11"/>
      <c r="J26" s="39"/>
      <c r="K26" s="11"/>
      <c r="L26" s="38"/>
      <c r="M26" s="8"/>
      <c r="N26" s="38"/>
      <c r="O26" s="19" t="s">
        <v>0</v>
      </c>
      <c r="P26" s="58">
        <f>D26*F26</f>
        <v>0.32999999999999996</v>
      </c>
    </row>
    <row r="27" spans="1:18" ht="20.100000000000001" customHeight="1">
      <c r="A27" s="57"/>
      <c r="B27" s="6"/>
      <c r="C27" s="7"/>
      <c r="D27" s="39"/>
      <c r="E27" s="8"/>
      <c r="F27" s="42"/>
      <c r="G27" s="8"/>
      <c r="H27" s="10"/>
      <c r="I27" s="11"/>
      <c r="J27" s="12"/>
      <c r="K27" s="11"/>
      <c r="L27" s="13"/>
      <c r="M27" s="11"/>
      <c r="N27" s="14"/>
      <c r="O27" s="19"/>
      <c r="P27" s="62"/>
      <c r="R27" s="5"/>
    </row>
    <row r="28" spans="1:18" ht="20.100000000000001" customHeight="1">
      <c r="A28" s="57" t="s">
        <v>26</v>
      </c>
      <c r="B28" s="6" t="s">
        <v>6</v>
      </c>
      <c r="C28" s="7" t="s">
        <v>7</v>
      </c>
      <c r="D28" s="48">
        <f>P24</f>
        <v>0.27499999999999997</v>
      </c>
      <c r="E28" s="11" t="s">
        <v>9</v>
      </c>
      <c r="F28" s="39">
        <v>1.2</v>
      </c>
      <c r="G28" s="8"/>
      <c r="H28" s="10"/>
      <c r="I28" s="11"/>
      <c r="J28" s="39"/>
      <c r="K28" s="11"/>
      <c r="L28" s="38"/>
      <c r="M28" s="8"/>
      <c r="N28" s="38"/>
      <c r="O28" s="19" t="s">
        <v>0</v>
      </c>
      <c r="P28" s="58">
        <f>D28*F28</f>
        <v>0.32999999999999996</v>
      </c>
    </row>
    <row r="29" spans="1:18" ht="20.100000000000001" customHeight="1">
      <c r="A29" s="57"/>
      <c r="B29" s="6"/>
      <c r="C29" s="7"/>
      <c r="D29" s="39"/>
      <c r="E29" s="8"/>
      <c r="F29" s="43"/>
      <c r="G29" s="8"/>
      <c r="H29" s="10"/>
      <c r="I29" s="11"/>
      <c r="J29" s="12"/>
      <c r="K29" s="11"/>
      <c r="L29" s="13"/>
      <c r="M29" s="11"/>
      <c r="N29" s="14"/>
      <c r="O29" s="19"/>
      <c r="P29" s="61"/>
    </row>
    <row r="30" spans="1:18" ht="20.100000000000001" customHeight="1">
      <c r="A30" s="57" t="s">
        <v>12</v>
      </c>
      <c r="B30" s="22" t="s">
        <v>6</v>
      </c>
      <c r="C30" s="23" t="s">
        <v>7</v>
      </c>
      <c r="D30" s="24">
        <f>D32</f>
        <v>0.5</v>
      </c>
      <c r="E30" s="11"/>
      <c r="F30" s="12"/>
      <c r="G30" s="25"/>
      <c r="H30" s="25"/>
      <c r="I30" s="26"/>
      <c r="J30" s="27"/>
      <c r="K30" s="26"/>
      <c r="L30" s="26"/>
      <c r="M30" s="26"/>
      <c r="N30" s="28"/>
      <c r="O30" s="15" t="s">
        <v>20</v>
      </c>
      <c r="P30" s="58">
        <f>D30</f>
        <v>0.5</v>
      </c>
    </row>
    <row r="31" spans="1:18" ht="20.100000000000001" customHeight="1">
      <c r="A31" s="57"/>
      <c r="B31" s="6"/>
      <c r="C31" s="7"/>
      <c r="D31" s="39"/>
      <c r="E31" s="8"/>
      <c r="F31" s="43"/>
      <c r="G31" s="8"/>
      <c r="H31" s="10"/>
      <c r="I31" s="11"/>
      <c r="J31" s="12"/>
      <c r="K31" s="11"/>
      <c r="L31" s="13"/>
      <c r="M31" s="11"/>
      <c r="N31" s="14"/>
      <c r="O31" s="19"/>
      <c r="P31" s="58"/>
    </row>
    <row r="32" spans="1:18" ht="20.100000000000001" customHeight="1">
      <c r="A32" s="57" t="s">
        <v>13</v>
      </c>
      <c r="B32" s="6" t="s">
        <v>58</v>
      </c>
      <c r="C32" s="7" t="s">
        <v>7</v>
      </c>
      <c r="D32" s="39">
        <v>0.5</v>
      </c>
      <c r="E32" s="11"/>
      <c r="F32" s="12"/>
      <c r="G32" s="8"/>
      <c r="H32" s="10"/>
      <c r="I32" s="11"/>
      <c r="J32" s="12"/>
      <c r="K32" s="11"/>
      <c r="L32" s="13"/>
      <c r="M32" s="11"/>
      <c r="N32" s="14"/>
      <c r="O32" s="15" t="s">
        <v>20</v>
      </c>
      <c r="P32" s="58">
        <f t="shared" ref="P32" si="0">D32</f>
        <v>0.5</v>
      </c>
    </row>
    <row r="33" spans="1:16" ht="20.100000000000001" customHeight="1">
      <c r="A33" s="57"/>
      <c r="B33" s="6"/>
      <c r="C33" s="7"/>
      <c r="D33" s="39"/>
      <c r="E33" s="8"/>
      <c r="F33" s="9"/>
      <c r="G33" s="8"/>
      <c r="H33" s="10"/>
      <c r="I33" s="11"/>
      <c r="J33" s="12"/>
      <c r="K33" s="11"/>
      <c r="L33" s="13"/>
      <c r="M33" s="11"/>
      <c r="N33" s="14"/>
      <c r="O33" s="15"/>
      <c r="P33" s="58"/>
    </row>
    <row r="34" spans="1:16" ht="20.100000000000001" customHeight="1">
      <c r="A34" s="57" t="s">
        <v>14</v>
      </c>
      <c r="B34" s="6" t="s">
        <v>22</v>
      </c>
      <c r="C34" s="7" t="s">
        <v>17</v>
      </c>
      <c r="D34" s="80">
        <v>0.12</v>
      </c>
      <c r="E34" s="8" t="s">
        <v>8</v>
      </c>
      <c r="F34" s="42">
        <v>0.06</v>
      </c>
      <c r="G34" s="8" t="s">
        <v>9</v>
      </c>
      <c r="H34" s="82" t="s">
        <v>39</v>
      </c>
      <c r="I34" s="8" t="s">
        <v>9</v>
      </c>
      <c r="J34" s="39">
        <v>0.1</v>
      </c>
      <c r="K34" s="11"/>
      <c r="L34" s="38"/>
      <c r="M34" s="8"/>
      <c r="N34" s="9"/>
      <c r="O34" s="19"/>
      <c r="P34" s="58"/>
    </row>
    <row r="35" spans="1:16" ht="20.100000000000001" customHeight="1">
      <c r="A35" s="57"/>
      <c r="B35" s="6"/>
      <c r="C35" s="7" t="s">
        <v>30</v>
      </c>
      <c r="D35" s="81">
        <v>0.06</v>
      </c>
      <c r="E35" s="8" t="s">
        <v>8</v>
      </c>
      <c r="F35" s="42">
        <v>0.05</v>
      </c>
      <c r="G35" s="8" t="s">
        <v>9</v>
      </c>
      <c r="H35" s="82" t="s">
        <v>39</v>
      </c>
      <c r="I35" s="8" t="s">
        <v>9</v>
      </c>
      <c r="J35" s="42">
        <v>0.35</v>
      </c>
      <c r="K35" s="11" t="s">
        <v>25</v>
      </c>
      <c r="L35" s="38">
        <v>2</v>
      </c>
      <c r="M35" s="11"/>
      <c r="N35" s="12"/>
      <c r="O35" s="19" t="s">
        <v>35</v>
      </c>
      <c r="P35" s="63">
        <f>(((D34+F34)*0.5)*J34+((D35+F35)*0.5)*J35)*L35</f>
        <v>5.6499999999999995E-2</v>
      </c>
    </row>
    <row r="36" spans="1:16" ht="20.100000000000001" customHeight="1">
      <c r="A36" s="57"/>
      <c r="B36" s="6"/>
      <c r="C36" s="23"/>
      <c r="D36" s="24"/>
      <c r="E36" s="8"/>
      <c r="F36" s="8"/>
      <c r="G36" s="8"/>
      <c r="H36" s="8"/>
      <c r="I36" s="11"/>
      <c r="J36" s="17"/>
      <c r="K36" s="11"/>
      <c r="L36" s="11"/>
      <c r="M36" s="11"/>
      <c r="N36" s="18"/>
      <c r="O36" s="19"/>
      <c r="P36" s="61"/>
    </row>
    <row r="37" spans="1:16" ht="20.100000000000001" customHeight="1">
      <c r="A37" s="64" t="s">
        <v>27</v>
      </c>
      <c r="B37" s="22" t="s">
        <v>1</v>
      </c>
      <c r="C37" s="23" t="s">
        <v>17</v>
      </c>
      <c r="D37" s="48">
        <v>0.8</v>
      </c>
      <c r="E37" s="11"/>
      <c r="F37" s="39"/>
      <c r="G37" s="32"/>
      <c r="H37" s="24"/>
      <c r="I37" s="25"/>
      <c r="J37" s="25"/>
      <c r="K37" s="25"/>
      <c r="L37" s="25"/>
      <c r="M37" s="25"/>
      <c r="N37" s="25"/>
      <c r="O37" s="15" t="s">
        <v>20</v>
      </c>
      <c r="P37" s="58">
        <f>D37</f>
        <v>0.8</v>
      </c>
    </row>
    <row r="38" spans="1:16" ht="20.100000000000001" customHeight="1">
      <c r="A38" s="64"/>
      <c r="B38" s="22"/>
      <c r="C38" s="23"/>
      <c r="D38" s="31"/>
      <c r="E38" s="32"/>
      <c r="F38" s="47"/>
      <c r="G38" s="32"/>
      <c r="H38" s="24"/>
      <c r="I38" s="25"/>
      <c r="J38" s="25"/>
      <c r="K38" s="25"/>
      <c r="L38" s="25"/>
      <c r="M38" s="25"/>
      <c r="N38" s="25"/>
      <c r="O38" s="15"/>
      <c r="P38" s="58"/>
    </row>
    <row r="39" spans="1:16" ht="20.100000000000001" customHeight="1">
      <c r="A39" s="64"/>
      <c r="B39" s="22"/>
      <c r="C39" s="23"/>
      <c r="D39" s="31"/>
      <c r="E39" s="32"/>
      <c r="F39" s="47"/>
      <c r="G39" s="32"/>
      <c r="H39" s="24"/>
      <c r="I39" s="25"/>
      <c r="J39" s="25"/>
      <c r="K39" s="25"/>
      <c r="L39" s="25"/>
      <c r="M39" s="25"/>
      <c r="N39" s="25"/>
      <c r="O39" s="15"/>
      <c r="P39" s="58"/>
    </row>
    <row r="40" spans="1:16" ht="20.100000000000001" customHeight="1">
      <c r="A40" s="65"/>
      <c r="B40" s="66"/>
      <c r="C40" s="67"/>
      <c r="D40" s="68"/>
      <c r="E40" s="69"/>
      <c r="F40" s="70"/>
      <c r="G40" s="71"/>
      <c r="H40" s="72"/>
      <c r="I40" s="73"/>
      <c r="J40" s="74"/>
      <c r="K40" s="71"/>
      <c r="L40" s="75"/>
      <c r="M40" s="69"/>
      <c r="N40" s="70"/>
      <c r="O40" s="76"/>
      <c r="P40" s="77"/>
    </row>
    <row r="41" spans="1:16" ht="24" customHeight="1"/>
    <row r="42" spans="1:16" ht="24" customHeight="1"/>
    <row r="43" spans="1:16" ht="24" customHeight="1"/>
    <row r="44" spans="1:16" ht="24" customHeight="1"/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</sheetData>
  <mergeCells count="4">
    <mergeCell ref="A1:M1"/>
    <mergeCell ref="O1:P1"/>
    <mergeCell ref="A2:P14"/>
    <mergeCell ref="B15:N15"/>
  </mergeCells>
  <phoneticPr fontId="1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S送水50～125</vt:lpstr>
      <vt:lpstr>S送水150</vt:lpstr>
      <vt:lpstr>S送水200</vt:lpstr>
      <vt:lpstr>S送水250</vt:lpstr>
      <vt:lpstr>横W　450幅</vt:lpstr>
      <vt:lpstr>横W　500幅 </vt:lpstr>
      <vt:lpstr>横W　550幅</vt:lpstr>
      <vt:lpstr>縦W65-125</vt:lpstr>
      <vt:lpstr>縦W65-150</vt:lpstr>
      <vt:lpstr>縦W65-200</vt:lpstr>
      <vt:lpstr>縦W65-250</vt:lpstr>
      <vt:lpstr>現場打ち</vt:lpstr>
      <vt:lpstr>S送水150!Print_Area</vt:lpstr>
      <vt:lpstr>S送水200!Print_Area</vt:lpstr>
      <vt:lpstr>S送水250!Print_Area</vt:lpstr>
      <vt:lpstr>'S送水50～125'!Print_Area</vt:lpstr>
      <vt:lpstr>'横W　450幅'!Print_Area</vt:lpstr>
      <vt:lpstr>'横W　500幅 '!Print_Area</vt:lpstr>
      <vt:lpstr>'横W　550幅'!Print_Area</vt:lpstr>
      <vt:lpstr>'縦W65-125'!Print_Area</vt:lpstr>
      <vt:lpstr>'縦W65-150'!Print_Area</vt:lpstr>
      <vt:lpstr>'縦W65-200'!Print_Area</vt:lpstr>
      <vt:lpstr>'縦W65-250'!Print_Area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user01</cp:lastModifiedBy>
  <cp:lastPrinted>2016-02-27T00:11:02Z</cp:lastPrinted>
  <dcterms:created xsi:type="dcterms:W3CDTF">2007-02-26T04:11:33Z</dcterms:created>
  <dcterms:modified xsi:type="dcterms:W3CDTF">2016-10-12T22:48:26Z</dcterms:modified>
</cp:coreProperties>
</file>